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1" sheetId="4" r:id="rId1"/>
    <sheet name="2" sheetId="1" r:id="rId2"/>
    <sheet name="3" sheetId="2" r:id="rId3"/>
    <sheet name="4" sheetId="5" r:id="rId4"/>
    <sheet name="5" sheetId="3" r:id="rId5"/>
  </sheets>
  <externalReferences>
    <externalReference r:id="rId6"/>
  </externalReferences>
  <definedNames>
    <definedName name="_xlnm.Print_Titles" localSheetId="0">'1'!$10:$12</definedName>
    <definedName name="_xlnm.Print_Titles" localSheetId="1">'2'!$12:$15</definedName>
    <definedName name="_xlnm.Print_Titles" localSheetId="2">'3'!$9:$11</definedName>
    <definedName name="_xlnm.Print_Titles" localSheetId="4">'5'!$13:$14</definedName>
  </definedNames>
  <calcPr calcId="125725"/>
</workbook>
</file>

<file path=xl/calcChain.xml><?xml version="1.0" encoding="utf-8"?>
<calcChain xmlns="http://schemas.openxmlformats.org/spreadsheetml/2006/main">
  <c r="G50" i="5"/>
  <c r="F47"/>
  <c r="E47"/>
  <c r="E46" s="1"/>
  <c r="D47"/>
  <c r="C47"/>
  <c r="C46" s="1"/>
  <c r="F46"/>
  <c r="D46"/>
  <c r="F44"/>
  <c r="F43" s="1"/>
  <c r="E44"/>
  <c r="E43" s="1"/>
  <c r="D44"/>
  <c r="D43" s="1"/>
  <c r="C44"/>
  <c r="C43" s="1"/>
  <c r="F42"/>
  <c r="E42"/>
  <c r="D42"/>
  <c r="C42"/>
  <c r="F41"/>
  <c r="F39" s="1"/>
  <c r="E41"/>
  <c r="D41"/>
  <c r="C41"/>
  <c r="G40"/>
  <c r="F40"/>
  <c r="E40"/>
  <c r="D40"/>
  <c r="D39" s="1"/>
  <c r="C40"/>
  <c r="F36"/>
  <c r="E36"/>
  <c r="D36"/>
  <c r="C36"/>
  <c r="F35"/>
  <c r="E35"/>
  <c r="E34" s="1"/>
  <c r="D35"/>
  <c r="C35"/>
  <c r="C34" s="1"/>
  <c r="F34"/>
  <c r="D34"/>
  <c r="F33"/>
  <c r="E33"/>
  <c r="D33"/>
  <c r="C33"/>
  <c r="F32"/>
  <c r="E32"/>
  <c r="D32"/>
  <c r="C32"/>
  <c r="F31"/>
  <c r="E31"/>
  <c r="D31"/>
  <c r="C31"/>
  <c r="F30"/>
  <c r="F29" s="1"/>
  <c r="E30"/>
  <c r="E29" s="1"/>
  <c r="D30"/>
  <c r="C30"/>
  <c r="C29" s="1"/>
  <c r="D29"/>
  <c r="F28"/>
  <c r="E28"/>
  <c r="E27" s="1"/>
  <c r="F27"/>
  <c r="F26"/>
  <c r="E26"/>
  <c r="D26"/>
  <c r="D24" s="1"/>
  <c r="C26"/>
  <c r="C24" s="1"/>
  <c r="F25"/>
  <c r="F24" s="1"/>
  <c r="E25"/>
  <c r="E24"/>
  <c r="F23"/>
  <c r="E23"/>
  <c r="D23"/>
  <c r="C23"/>
  <c r="F22"/>
  <c r="E22"/>
  <c r="D22"/>
  <c r="C22"/>
  <c r="F21"/>
  <c r="E21"/>
  <c r="D21"/>
  <c r="C21"/>
  <c r="F20"/>
  <c r="E20"/>
  <c r="E19" s="1"/>
  <c r="D20"/>
  <c r="D19" s="1"/>
  <c r="C20"/>
  <c r="C19"/>
  <c r="G18"/>
  <c r="F18"/>
  <c r="E18"/>
  <c r="D18"/>
  <c r="C18"/>
  <c r="F17"/>
  <c r="F16" s="1"/>
  <c r="E17"/>
  <c r="E16" s="1"/>
  <c r="D17"/>
  <c r="D16" s="1"/>
  <c r="C17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D10" s="1"/>
  <c r="C11"/>
  <c r="C10" s="1"/>
  <c r="E10"/>
  <c r="C39" l="1"/>
  <c r="D48"/>
  <c r="F19"/>
  <c r="F10"/>
  <c r="E39"/>
  <c r="G52"/>
  <c r="C48"/>
  <c r="E48"/>
  <c r="F48" l="1"/>
</calcChain>
</file>

<file path=xl/sharedStrings.xml><?xml version="1.0" encoding="utf-8"?>
<sst xmlns="http://schemas.openxmlformats.org/spreadsheetml/2006/main" count="3467" uniqueCount="1202">
  <si>
    <t>Код     ЦСР</t>
  </si>
  <si>
    <t>Код ВР</t>
  </si>
  <si>
    <t>0100000</t>
  </si>
  <si>
    <t>Муниципальная программа "Развитие образования Чайковского муниципального района"</t>
  </si>
  <si>
    <t>0110000</t>
  </si>
  <si>
    <t>Подпрограмма "Система дошкольного образования" муниципальной программы "Развитие образования Чайковского муниципального района"</t>
  </si>
  <si>
    <t>0110104</t>
  </si>
  <si>
    <t>Капитальный ремонт МБДОУ Детский сад № 26 "Звездочка"</t>
  </si>
  <si>
    <t>200</t>
  </si>
  <si>
    <t>Закупка товаров, работ, и услуг для государственных (муниципальных) нужд</t>
  </si>
  <si>
    <t>0110106</t>
  </si>
  <si>
    <t>Приобретение здания под детское образовательное учреждение в с.Фоки</t>
  </si>
  <si>
    <t>Капитальные вложения в объекты государственной (муниципальной) собственности</t>
  </si>
  <si>
    <t>0110107</t>
  </si>
  <si>
    <t>Оснащение учреждений оборудованием и инвентарем для ввода в эксплуатацию после реконструкции и капитального ремонта</t>
  </si>
  <si>
    <t>Предоставление субсидий бюджетным, автономным учреждениям и иным некоммерческим организациям</t>
  </si>
  <si>
    <t>0110199</t>
  </si>
  <si>
    <t>Предоставление услуги в сфере дошкольного образования</t>
  </si>
  <si>
    <t>800</t>
  </si>
  <si>
    <t>Иные бюджетные ассигнования</t>
  </si>
  <si>
    <t>0115059</t>
  </si>
  <si>
    <t>Субсидии на модернизацию региональных систем дошкольного образования</t>
  </si>
  <si>
    <t>0116201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</si>
  <si>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</si>
  <si>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0116306</t>
  </si>
  <si>
    <t xml:space="preserve">Обеспечение воспитания и обучения детей - инвалидов в муниципальных дошкольных образовательных организациях и на дому </t>
  </si>
  <si>
    <t>300</t>
  </si>
  <si>
    <t>Социальное обеспечение  и иные выплаты населению</t>
  </si>
  <si>
    <t>0116330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</si>
  <si>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</si>
  <si>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0116405</t>
  </si>
  <si>
    <t>Внедрение федеральных государственных стандартов дошкольного образования</t>
  </si>
  <si>
    <t>0120000</t>
  </si>
  <si>
    <t>Подпрограмма «Система начального, основного, среднего общего образования» муниципальной программы "Развитие образования Чайковского муниципального района"</t>
  </si>
  <si>
    <t>0120107</t>
  </si>
  <si>
    <t>Компенсационные выплаты родителям (законным представителям) учащихся в части затрат по проезду детей к месту учебы в начале учебной недели и обратно в конце учебной недели</t>
  </si>
  <si>
    <t>0120108</t>
  </si>
  <si>
    <t>Компенсационные выплаты родителям в части затрат по проживанию учащихся МОУ по месту учебы</t>
  </si>
  <si>
    <t>0120109</t>
  </si>
  <si>
    <t>Компенсационные выплаты родителям (законным представителям) обучающихся 10-х и 11-х классов, проживающих на территории сельских поселений, в части затрат по проезду детей к месту учебы</t>
  </si>
  <si>
    <t>0120110</t>
  </si>
  <si>
    <t>Участие во всероссийской олимпиаде школьников</t>
  </si>
  <si>
    <t>0120199</t>
  </si>
  <si>
    <t>Предоставление услуги в сфере общего образования</t>
  </si>
  <si>
    <t>0126307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</si>
  <si>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</si>
  <si>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0126308</t>
  </si>
  <si>
    <t>Предоставление общедоступного и бесплатного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</si>
  <si>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0126310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</si>
  <si>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</si>
  <si>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0126424</t>
  </si>
  <si>
    <t>Расходы на оплату ранее принятых обязательств по стипендиальному обеспечению обучающихся в 10-х и 11-х классах общеобразовательных организаций срок действия которых закончился</t>
  </si>
  <si>
    <t>0130000</t>
  </si>
  <si>
    <t>Подпрограмма «Система дополнительного образования» муниципальной программы "Развитие образования Чайковского муниципального района"</t>
  </si>
  <si>
    <t>0130199</t>
  </si>
  <si>
    <t>Предоставление услуги в сфере дополнительного образования</t>
  </si>
  <si>
    <t>0130299</t>
  </si>
  <si>
    <t>Предоставление услуги по психолого-педагогической и медико-социальной помощи</t>
  </si>
  <si>
    <t>0140000</t>
  </si>
  <si>
    <t>Подпрограмма «Кадровая политика в системе образования Чайковского муниципального района» муниципальной программы "Развитие образования Чайковского муниципального района"</t>
  </si>
  <si>
    <t>0140199</t>
  </si>
  <si>
    <t>Предоставление услуги по дополнительному профессиональному образованию (повышению квалификации) и методическому сопровождению профессионального уровня педагогических работников</t>
  </si>
  <si>
    <t>0140201</t>
  </si>
  <si>
    <t>Участие в региональном проекте "Мобильный учитель"</t>
  </si>
  <si>
    <t>0140202</t>
  </si>
  <si>
    <t>Предоставление социальных гарантий и льгот педагогическим работникам</t>
  </si>
  <si>
    <t>0140205</t>
  </si>
  <si>
    <t>Проведение конкурса "Учитель года"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</si>
  <si>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</si>
  <si>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учреждениям, органами управления государственными внебюджетными фондами</t>
  </si>
  <si>
    <t>0146311</t>
  </si>
  <si>
    <t>Предоставление мер социальной поддержки педагогическим работникам муниципальных образовательных организаций</t>
  </si>
  <si>
    <t>0146312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</si>
  <si>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</si>
  <si>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0146314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</si>
  <si>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</si>
  <si>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0146404</t>
  </si>
  <si>
    <t>Улучшение жилищных условий молодых учителей</t>
  </si>
  <si>
    <t>0150000</t>
  </si>
  <si>
    <t>Подпрограмма "Приведение образовательных учреждений в нормативное состояние"  муниципальной программы "Развитие образования Чайковского муниципального района"</t>
  </si>
  <si>
    <t>0150102</t>
  </si>
  <si>
    <t>Приведение в нормативное состояние в соответствии  с санитарно-гигиеническими требованиями территории и имуществленных комлексов образовательных учреждений</t>
  </si>
  <si>
    <t>0150103</t>
  </si>
  <si>
    <t>Приведение в нормативное состояние имущественных комплексов учреждений образования в соответствии с противопожарным законодательством</t>
  </si>
  <si>
    <t>0150104</t>
  </si>
  <si>
    <t>Приведение в нормативное состояние в соответствии с антитеррористическим законодательством территорий и зданий образовательных учреждений</t>
  </si>
  <si>
    <t>0160000</t>
  </si>
  <si>
    <t>Подпрограмма "Обеспечение реализации программы" муниципальной программы "Развитие образования Чайковского муниципального района"</t>
  </si>
  <si>
    <t>0160190</t>
  </si>
  <si>
    <t>Обеспечение выполнения функций органами местного самоуправления</t>
  </si>
  <si>
    <t>0160299</t>
  </si>
  <si>
    <t>Предоставление услуги на осуществление финансово-экономических функций  и обеспечение бухгалтерского обслуживания</t>
  </si>
  <si>
    <t>0160399</t>
  </si>
  <si>
    <t>Предоставление услуги по ремонтно-эксплуатационному и аварийному обслуживанию учреждений</t>
  </si>
  <si>
    <t>0170000</t>
  </si>
  <si>
    <t>Ведомственная целевая программа "Лицензирование, приведение в нормативное состояние муниципальных учреждений образования в муниципальном образовании "Чайковский муниципальный район" на 2013-2015 годы"</t>
  </si>
  <si>
    <t>0172101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</si>
  <si>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</si>
  <si>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0200000</t>
  </si>
  <si>
    <t>Муниципальная программа «Развитие культуры и искусства Чайковского муниципального района»</t>
  </si>
  <si>
    <t>0210000</t>
  </si>
  <si>
    <t>Подпрограмма «Сохранение и развитие культурного потенциала Чайковского муниципального района» муниципальной программы «Развитие культуры и искусства Чайковского муниципального района»</t>
  </si>
  <si>
    <t>0210102</t>
  </si>
  <si>
    <t xml:space="preserve">Организация новогодней елки главы муниципального района </t>
  </si>
  <si>
    <t>0210104</t>
  </si>
  <si>
    <t>Организация мероприятий, посвященных 70-летию Победы в ВОв</t>
  </si>
  <si>
    <t>0210199</t>
  </si>
  <si>
    <t>Предоставление услуги по организации мероприятий в сфере культуры и искусства</t>
  </si>
  <si>
    <t>0210202</t>
  </si>
  <si>
    <t>Международная академия молодых композиторов</t>
  </si>
  <si>
    <t>0210203</t>
  </si>
  <si>
    <t>Фестиваль искусств детей и юношества Пермского края им. Д.Б.Кабалевского «Наш Пермский край»</t>
  </si>
  <si>
    <t>0210204</t>
  </si>
  <si>
    <t>Создание Арт-центра «Шкатулка композитора»</t>
  </si>
  <si>
    <t>0210299</t>
  </si>
  <si>
    <t>Предоставление услуги по организации мероприятий краевого, всероссийского, международного уровней</t>
  </si>
  <si>
    <t>0210399</t>
  </si>
  <si>
    <t>Предоставление услуги по организации комплектования и сохранности библиотечных фондов библиотек поселений</t>
  </si>
  <si>
    <t>0210499</t>
  </si>
  <si>
    <t>Предоставление услуги по обеспечению доступа к объектам историко-культурных ценностей</t>
  </si>
  <si>
    <t>0210599</t>
  </si>
  <si>
    <t>Предоставление услуги дополнительного образования детей художественно-эстетической направленности</t>
  </si>
  <si>
    <t>0215144</t>
  </si>
  <si>
    <t>Комплектование книжных фонд библиотек муниципальных образований</t>
  </si>
  <si>
    <t>Межбюджетные трансферты</t>
  </si>
  <si>
    <t>0220000</t>
  </si>
  <si>
    <t>Подпрограмма "Приведение в нормативное состояние учреждений сферы культуры Чайковского муниципального района" муниципальной программы «Развитие культуры и искусства Чайковского муниципального района»</t>
  </si>
  <si>
    <t>0220101</t>
  </si>
  <si>
    <t>Разработка ПСД и строительство пандусов</t>
  </si>
  <si>
    <t>0220104</t>
  </si>
  <si>
    <t>Текущий, капитальный ремонт муниципальных учреждений</t>
  </si>
  <si>
    <t>0220202</t>
  </si>
  <si>
    <t>Разработка ПСД на капитальный ремонт</t>
  </si>
  <si>
    <t>0220203</t>
  </si>
  <si>
    <t xml:space="preserve">Капитальный ремонт нежилых помещений в рамках реализации проекта Арт-центр "Шкатулка композитора" </t>
  </si>
  <si>
    <t>0230000</t>
  </si>
  <si>
    <t>Подпрограмма "Кадровая политика в сфере культуры и искусства" муниципальной программы «Развитие культуры и искусства Чайковского муниципального района»</t>
  </si>
  <si>
    <t>0230202</t>
  </si>
  <si>
    <t>Надбавки педагогическим работникам муниципальных образовательных учреждений</t>
  </si>
  <si>
    <t>0236315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</si>
  <si>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</si>
  <si>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0240000</t>
  </si>
  <si>
    <t>Подпрограмма "Обеспечение реализации муниципальной программы" муниципальной программы «Развитие культуры и искусства Чайковского муниципального района»</t>
  </si>
  <si>
    <t>0240190</t>
  </si>
  <si>
    <t>0240299</t>
  </si>
  <si>
    <t>Предоставление услуги в сфере обеспечения выполнения функций муниципальных учреждений</t>
  </si>
  <si>
    <t>0300000</t>
  </si>
  <si>
    <t>Муниципальная программа «Развитие физической культуры, спорта и формирование здорового образа жизни в Чайковском муниципальном районе»</t>
  </si>
  <si>
    <t>0310000</t>
  </si>
  <si>
    <t>Подпрограмма «Проведение физкультурных мероприятий и спортивных мероприятий» муниципальной программы «Развитие физической культуры, спорта и формирование здорового образа жизни в Чайковском муниципальном районе»</t>
  </si>
  <si>
    <t>0310101</t>
  </si>
  <si>
    <t>Проведение физкультурно-массовых и спортивных мероприятий для населения</t>
  </si>
  <si>
    <t>0310102</t>
  </si>
  <si>
    <r>
      <t>Проведение соревнований районного, краевого, российского 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международного уровня</t>
    </r>
  </si>
  <si>
    <t>0310103</t>
  </si>
  <si>
    <t>Проведение всероссийских массовых соревнований («Лыжня России», «Кросс нации», «Оранжевый мяч», «Российский азимут»)</t>
  </si>
  <si>
    <t>0310201</t>
  </si>
  <si>
    <t>Проведение отборочных соревнований на краевые сельские «Спортивные игры»</t>
  </si>
  <si>
    <t>0310202</t>
  </si>
  <si>
    <t>Проведение физкультурно-спортивных мероприятий по видам спортивной деятельности, популярным в молодежной среде</t>
  </si>
  <si>
    <t>0310301</t>
  </si>
  <si>
    <t>Проведение комплекса спортивно-оздоровительных мероприятий для пожилых людей</t>
  </si>
  <si>
    <t>0310302</t>
  </si>
  <si>
    <t xml:space="preserve">Проведение соревнований для лиц с ограниченными физическими возможностями и инвалидов   </t>
  </si>
  <si>
    <t>0320000</t>
  </si>
  <si>
    <t>Подпрограмма «Спорт высших достижений» муниципальной программы «Развитие физической культуры, спорта и формирование здорового образа жизни в Чайковском муниципальном районе»</t>
  </si>
  <si>
    <t>0320101</t>
  </si>
  <si>
    <t>Участие команд Чайковского муниципального района в краевых соревнованиях</t>
  </si>
  <si>
    <t>0320102</t>
  </si>
  <si>
    <t>Участие спортсменов ДЮСШ в краевых, всероссийских и международных соревнованиях</t>
  </si>
  <si>
    <t>0320103</t>
  </si>
  <si>
    <t>Участие лиц с ограниченными возможностями, инвалидов в выездных соревнованиях</t>
  </si>
  <si>
    <t>0340000</t>
  </si>
  <si>
    <t>Подпрограмма «Пропаганда физической культуры, спорта, здорового образа жизни» муниципальной программы «Развитие физической культуры, спорта и формирование здорового образа жизни в Чайковском муниципальном районе»</t>
  </si>
  <si>
    <t>0340101</t>
  </si>
  <si>
    <t>Проведение конкурсов</t>
  </si>
  <si>
    <t>0360000</t>
  </si>
  <si>
    <t>Подпрограмма «Материально-спортивная база» муниципальной программы «Развитие физической культуры, спорта и формирование здорового образа жизни в Чайковском муниципальном районе»</t>
  </si>
  <si>
    <t>0360102</t>
  </si>
  <si>
    <t>Строительство и приобретение оборудования для универсальных спортивных площадок с искусственным покрытием</t>
  </si>
  <si>
    <t>400</t>
  </si>
  <si>
    <t>Капитальные вложения в объекты недвижимого имущества государственной (муниципальной) собственности</t>
  </si>
  <si>
    <t>0400000</t>
  </si>
  <si>
    <t>Муниципальная программа "Развитие отрасли молодежной политики в Чайковском муниципальном районе"</t>
  </si>
  <si>
    <t>0410000</t>
  </si>
  <si>
    <t>Подпрограмма "Организация молодежных мероприятий в Чайковском муниципальном районе" муниципальной программы "Развитие отрасли молодежной политики в Чайковском муниципальном районе"</t>
  </si>
  <si>
    <t>0410101</t>
  </si>
  <si>
    <t>Межмуниципальный день молодежи</t>
  </si>
  <si>
    <t>0410102</t>
  </si>
  <si>
    <t>Проект "Я-гражданин"</t>
  </si>
  <si>
    <t>0410103</t>
  </si>
  <si>
    <t>Фестиваль уличной культуры "Chaik- Urban"</t>
  </si>
  <si>
    <t>0410201</t>
  </si>
  <si>
    <t>Межрегиональный Форум добровольчества</t>
  </si>
  <si>
    <t>0410202</t>
  </si>
  <si>
    <t>Молодежный Форум Юга Пермского края</t>
  </si>
  <si>
    <t>0410203</t>
  </si>
  <si>
    <t>Арт-поход «Лето-клик»</t>
  </si>
  <si>
    <t>0410204</t>
  </si>
  <si>
    <t>Межрегиональный фестиваль «Dans-bit» + мастер-классы</t>
  </si>
  <si>
    <t>0410205</t>
  </si>
  <si>
    <t>Слет МСО</t>
  </si>
  <si>
    <t>0410206</t>
  </si>
  <si>
    <t>Курс "Молодой боец"</t>
  </si>
  <si>
    <t>0410209</t>
  </si>
  <si>
    <t>Конкурс на лучшую организацию работы с молодежью</t>
  </si>
  <si>
    <t>0410210</t>
  </si>
  <si>
    <t>Военно-спортивная игра «Зарница»</t>
  </si>
  <si>
    <t>0410211</t>
  </si>
  <si>
    <t>Фестиваль творчества инвалидов «Цена успеха»</t>
  </si>
  <si>
    <t>0410212</t>
  </si>
  <si>
    <t>Акция «По следам Деда Мороза»</t>
  </si>
  <si>
    <t>0410213</t>
  </si>
  <si>
    <t>Практическая конференция специалистов сферы молодежной политики</t>
  </si>
  <si>
    <t>0410214</t>
  </si>
  <si>
    <t>Турнир по греко-римской борьбе</t>
  </si>
  <si>
    <t>0410215</t>
  </si>
  <si>
    <t>Реализация проекта «Сельская молодежь»</t>
  </si>
  <si>
    <t>0410216</t>
  </si>
  <si>
    <t>Открытый туристический слет</t>
  </si>
  <si>
    <t>0410217</t>
  </si>
  <si>
    <t>Проект "Зимняя сказка"</t>
  </si>
  <si>
    <t>0420000</t>
  </si>
  <si>
    <t>Подпрограмма "Организация досуговой занятости подростков и молодежи Чайковского муниципального района" муниципальной программы "Развитие отрасли молодежной политики в Чайковском муниципальном районе"</t>
  </si>
  <si>
    <t>0420199</t>
  </si>
  <si>
    <t>Предоставление услуги по оказанию позитивного социально-полезного досуга для подростков и молодежи</t>
  </si>
  <si>
    <t>0420299</t>
  </si>
  <si>
    <t>Предоставление услуги по оказанию поддержки современных инициатив детей и молодежи</t>
  </si>
  <si>
    <t>0420399</t>
  </si>
  <si>
    <t>Предоставление  услуги по организации деятельности по повышению профессиональной компетенции специалистов сферы молодежной политики</t>
  </si>
  <si>
    <t>0420499</t>
  </si>
  <si>
    <t>Предоставление услуги по организации деятельности по обеспечению молодежного информационного пространства</t>
  </si>
  <si>
    <t>0420599</t>
  </si>
  <si>
    <t>Предоставление услуги на организацию обеспечения деятельности учреждений, направленной на раннюю профилактику социально-опасных явлений в подростково-молодежной среде</t>
  </si>
  <si>
    <t>0430000</t>
  </si>
  <si>
    <t>Подпрограмма "Приведение в нормативное состояние муниципальных бюджетных учреждений сферы молодежной политики в муниципальном образовании "Чайковский муниципальный район" муниципальной программы "Развитие отрасли молодежной политики в Чайковском муниципальном районе"</t>
  </si>
  <si>
    <t>0430101</t>
  </si>
  <si>
    <t>Оснащение оборудованием и инвентарем</t>
  </si>
  <si>
    <t>0430102</t>
  </si>
  <si>
    <t>0430104</t>
  </si>
  <si>
    <t>Капитальный и текущий ремонт имущественных комплексов и прилегающих территорий учреждений молодежной политики</t>
  </si>
  <si>
    <t>0440000</t>
  </si>
  <si>
    <t>Подпрограмма «Обеспечение жильем молодых семей в Чайковском муниципальном районе» муниципальной программы «Развитие отрасли молодежной политики в Чайковском муниципальном районе»</t>
  </si>
  <si>
    <t>0440100</t>
  </si>
  <si>
    <t>Предоставление социальных выплат молодым семьям на приобретение (строительство) жилья;</t>
  </si>
  <si>
    <t>0445020</t>
  </si>
  <si>
    <t>Мероприятия подпрограммы «Обеспечение жильем молодых семей» Федеральной целевой программы «Жилище» на 2011-2015 годы</t>
  </si>
  <si>
    <t>0446210</t>
  </si>
  <si>
    <t>Обеспечение жильем молодых семей</t>
  </si>
  <si>
    <t>Социальное обеспечение и иные выплаты населению</t>
  </si>
  <si>
    <t>0450000</t>
  </si>
  <si>
    <t>Подпрограмма «Обеспечение реализации муниципальной программы» муниципальной программы "Развитие отрасли молодежной политики в Чайковском муниципальном районе"</t>
  </si>
  <si>
    <t>0450090</t>
  </si>
  <si>
    <t>0450099</t>
  </si>
  <si>
    <t>0500000</t>
  </si>
  <si>
    <t>Муниципальная программа «Обеспечение безопасности жизнедеятельности населения Чайковского муниципального района»</t>
  </si>
  <si>
    <t>0510000</t>
  </si>
  <si>
    <t>Подпрограмма «Профилактика правонарушений в Чайковском муниципальном районе" муниципальной программы «Обеспечение безопасности жизнедеятельности населения Чайковского муниципального района»</t>
  </si>
  <si>
    <t>0510103</t>
  </si>
  <si>
    <t>Проведение мероприятий по формированию правовых знаний повышения культуры законопослушания подростков</t>
  </si>
  <si>
    <t>0510201</t>
  </si>
  <si>
    <t>Разработка и распространение среди населения памяток (листовок) по вопросам профилактики правонарушений</t>
  </si>
  <si>
    <t>0510202</t>
  </si>
  <si>
    <t>Информирование граждан о способах и средствах правомерной защиты от преступных посягательств</t>
  </si>
  <si>
    <t>0510301</t>
  </si>
  <si>
    <t xml:space="preserve">Проведение мероприятий по профилактике правонарушений в общественных местах в подростково-молодежной среде </t>
  </si>
  <si>
    <t>0510302</t>
  </si>
  <si>
    <t>Организация работы муниципальной службы примирения</t>
  </si>
  <si>
    <t>0510304</t>
  </si>
  <si>
    <t>Участие в краевых соревнованиях "Школа безопасности", "Юный спасатель"</t>
  </si>
  <si>
    <t>0520000</t>
  </si>
  <si>
    <t>Подпрограмма «Обеспечение гражданской обороны, защиты населения и территорий Чайковского муниципального района от чрезвычайных ситуаций природного и техногенного характера, безопасности людей на водных объектах» муниципальной программы «Обеспечение безопасности жизнедеятельности населения Чайковского муниципального района»</t>
  </si>
  <si>
    <t>0520109</t>
  </si>
  <si>
    <t>Разработка паспорта безопасности Чайковского муниципального района</t>
  </si>
  <si>
    <t>0520110</t>
  </si>
  <si>
    <t>Приобретение топографических карт</t>
  </si>
  <si>
    <t>0520302</t>
  </si>
  <si>
    <t>Обеспечение деятельности казенного учреждения</t>
  </si>
  <si>
    <t>0540000</t>
  </si>
  <si>
    <t>Подпрограмма "Профилактика безнадзорности и правонарушений несовершенолетних и защита их прав" муниципальной программы «Обеспечение безопасности жизнедеятельности населения Чайковского муниципального района»</t>
  </si>
  <si>
    <t>0546319</t>
  </si>
  <si>
    <t>Образование комиссий по делам несовершенолетних и защита их прав и организацию их деятельности</t>
  </si>
  <si>
    <t>0600000</t>
  </si>
  <si>
    <t>Муниципальная программа «Экономическое развитие Чайковского муниципального района»</t>
  </si>
  <si>
    <t>0620000</t>
  </si>
  <si>
    <t>Подпрограмма «Развитие внутреннего и въездного туризма в Чайковском муниципальном районе» муниципальной программы «Экономическое развитие Чайковского муниципального района»</t>
  </si>
  <si>
    <t>0620102</t>
  </si>
  <si>
    <t>Организация, проведение и участие в выставках, ярмарках, научно-практических конференциях, круглых столах, форумах по вопросам развития туризма</t>
  </si>
  <si>
    <t>0620302</t>
  </si>
  <si>
    <t>Сбор информации от предприятий туристической индустрии, их информирование</t>
  </si>
  <si>
    <t>0620403</t>
  </si>
  <si>
    <t>Разработка и изготовление единого событийного календаря, путеводителя и туристической карты</t>
  </si>
  <si>
    <t>0620404</t>
  </si>
  <si>
    <t>Разработка и изготовление туристско-информационных буклетов</t>
  </si>
  <si>
    <t>0620405</t>
  </si>
  <si>
    <t>Изготовление презентационного фильма о туристической привлекательности Чайковского района</t>
  </si>
  <si>
    <t>0620407</t>
  </si>
  <si>
    <t>Организация и проведение информационных туров</t>
  </si>
  <si>
    <t>0620408</t>
  </si>
  <si>
    <t>Разработка и сопровождение туристического сайта</t>
  </si>
  <si>
    <t>0620409</t>
  </si>
  <si>
    <t>Продвижение туристических продуктов Чайковского района на территории Приволжского федерального округа, а также российском и международном туристских рынках</t>
  </si>
  <si>
    <t>0620603</t>
  </si>
  <si>
    <t>Проведение конкурсов среди  предприятий и работников туриндустрии</t>
  </si>
  <si>
    <t>0630000</t>
  </si>
  <si>
    <t>Подпрограмма «Развитие малого и среднего предпринимательства  Чайковского муниципального района» муниципальной программы «Экономическое развитие Чайковского муниципального района»</t>
  </si>
  <si>
    <t>0630105</t>
  </si>
  <si>
    <t>Организация и проведение конференций, форумов и семинаров на повышение информационности субъектов малого и среднего предпринимательства</t>
  </si>
  <si>
    <t>0630203</t>
  </si>
  <si>
    <t>Субсидии на возмещение части затрат, связанных с уплатой субъектами малого и среднего предпринимательства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</t>
  </si>
  <si>
    <t>0630208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</si>
  <si>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</si>
  <si>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0630210</t>
  </si>
  <si>
    <t>Предоставление субсидий на возмещение части затрат, связанных с участием в выставках, ярмарках, фестивалях, форумах</t>
  </si>
  <si>
    <t>0630211</t>
  </si>
  <si>
    <t>Содействие участию субъектов малого и среднего предпринимательства в выставках, ярмарках, фестивалях, форумах на территории Пермского края и других регионов Российской Федерации</t>
  </si>
  <si>
    <t>0630401</t>
  </si>
  <si>
    <t>Мероприятия, направленные на оказание образовательных услуг по основам предпринимательской деятельности</t>
  </si>
  <si>
    <t>0630501</t>
  </si>
  <si>
    <t>Мероприятия, направленные на создание положительного имиджа предпринимательства</t>
  </si>
  <si>
    <t>0630502</t>
  </si>
  <si>
    <t>Информационное сопровождение мероприятий, проводимых в сфере поддержки и развития СМСП</t>
  </si>
  <si>
    <t>0636208</t>
  </si>
  <si>
    <t>Снижение части затрат субъектам малого и среднего предпринимательства, связанных с осуществлением ими предпринимательской деятельности</t>
  </si>
  <si>
    <t>0635064</t>
  </si>
  <si>
    <t>Государственная поддержка малого и среднего предпринимательства, включая крестьянские и фермерские хозяйства</t>
  </si>
  <si>
    <t>0650000</t>
  </si>
  <si>
    <t>Подпрограмма "Развитие сотрудничества органов местного самоуправления Чайковского муниципального района и крупных, средних предприятий Чайковского муниципального района" муниципальной программы «Экономическое развитие Чайковского муниципального района»</t>
  </si>
  <si>
    <t>0650203</t>
  </si>
  <si>
    <t>Организация и проведение конкурса на лучшую организацию работы по охране труда</t>
  </si>
  <si>
    <t>0700000</t>
  </si>
  <si>
    <t>Муниципальная программа «Развитие сельского хозяйства в Чайковском муниципальном районе»</t>
  </si>
  <si>
    <t>0710000</t>
  </si>
  <si>
    <t>Подпрограмма «Развитие отрасли растениеводства» муниципальной программы «Развитие сельского хозяйства в Чайковском муниципальном районе»</t>
  </si>
  <si>
    <t>0710101</t>
  </si>
  <si>
    <t>Оформление в собственность СХТП земельных участков из состава земель сельскохозяйственного назначения</t>
  </si>
  <si>
    <t>0710102</t>
  </si>
  <si>
    <t>Вовлечение неиспользуемых сельскохозяйственных земель в сельскохозяйственный оборот</t>
  </si>
  <si>
    <t>0710105</t>
  </si>
  <si>
    <t>Поддержка сохранения и повышения плодородия почв</t>
  </si>
  <si>
    <t>0720000</t>
  </si>
  <si>
    <t>Подпрограмма «Малые формы хозяйствования на селе» муниципальной программы «Развитие сельского хозяйства в Чайковском муниципальном районе»</t>
  </si>
  <si>
    <t>0720101</t>
  </si>
  <si>
    <t>Развитие семейных животноводческих ферм на базе КФХ</t>
  </si>
  <si>
    <t>0720102</t>
  </si>
  <si>
    <t>Компенсация расходов по оформлению земельных участков в собственность КФХ</t>
  </si>
  <si>
    <t>0720104</t>
  </si>
  <si>
    <t>Поддержка начинающих крестьянских (фермерских) хозяйств</t>
  </si>
  <si>
    <t>0725055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</si>
  <si>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</si>
  <si>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0726209</t>
  </si>
  <si>
    <t>Развитие семейных живоноводческих ферм, поддержка начинающих фермеров, поддержка иных мероприятий по развитию малых форм хозяйствования, реализуемых в рамках софинансирования муниципальных программ</t>
  </si>
  <si>
    <t>0726324</t>
  </si>
  <si>
    <t>Государственная поддержка кредитования малых форм хозяйствования</t>
  </si>
  <si>
    <t>0730000</t>
  </si>
  <si>
    <t>Подпрограмма «Кадры АПК» муниципальной программы «Развитие сельского хозяйства в Чайковском муниципальном районе»</t>
  </si>
  <si>
    <t>0730102</t>
  </si>
  <si>
    <t>Проведение районных конкурсов</t>
  </si>
  <si>
    <t>0730103</t>
  </si>
  <si>
    <t>Проведение торжественных собраний</t>
  </si>
  <si>
    <t>0740000</t>
  </si>
  <si>
    <t>Подпрограмма "Развитие приоритетных отраслей сельского хозяйства и эффективное использование ресурсного потенциала" муниципальной программы «Развитие сельского хозяйства в Чайковском муниципальном районе»</t>
  </si>
  <si>
    <t>0740103</t>
  </si>
  <si>
    <t>Проведение районных смотров-конкурсов среди СХТП</t>
  </si>
  <si>
    <t>0750000</t>
  </si>
  <si>
    <t>Подпрограмма «Обеспечение реализации муниципальной программы» муниципальной программы «Развитие сельского хозяйства в Чайковском муниципальном районе»</t>
  </si>
  <si>
    <t>0750090</t>
  </si>
  <si>
    <t>0756325</t>
  </si>
  <si>
    <t>Администрирование отдельных государственных полномочий по поддержке сельскохозяйственного производства</t>
  </si>
  <si>
    <t>0800000</t>
  </si>
  <si>
    <t>Муниципальная программа «Муниципальные дороги Чайковского муниципального района»</t>
  </si>
  <si>
    <t>0810000</t>
  </si>
  <si>
    <t>Подпрограмма «Приведение в нормативное состояние автомобильных дорог общего пользования местного значения Чайковского муниципального района" муниципальной программы «Муниципальные дороги Чайковского муниципального района»</t>
  </si>
  <si>
    <t>0810101</t>
  </si>
  <si>
    <t>Содержание автомобильных дорог и искусственных сооружений на них</t>
  </si>
  <si>
    <t>0810102</t>
  </si>
  <si>
    <t>Ремонт автомобильных дорог и искусственных сооружений на них</t>
  </si>
  <si>
    <t>0810107</t>
  </si>
  <si>
    <t xml:space="preserve">Устройство тротуара на автомобильной дороге «Кукуштан-Чайковский»-Фоки-1 </t>
  </si>
  <si>
    <t>0815390</t>
  </si>
  <si>
    <t>Финансовое обеспечение дорожной деятельности за счет средств федерального бюджета</t>
  </si>
  <si>
    <t>0900000</t>
  </si>
  <si>
    <t>Муниципальная программа "Управление и распоряжение муниципальным имуществом"</t>
  </si>
  <si>
    <t>0910000</t>
  </si>
  <si>
    <t>Подпрограмма "Эффективное управление и распоряжение муниципальным имуществом Чайковского муниципального района" муниципальной программы "Управление и распоряжение муниципальным имуществом"</t>
  </si>
  <si>
    <t>0910101</t>
  </si>
  <si>
    <t>Проведение технической экспертизы, изготовление технической документации на объекты муниципальной недвижимости</t>
  </si>
  <si>
    <t>0910102</t>
  </si>
  <si>
    <t>Проведение независимой оценки рыночной стоимости объектов муниципальной собственности</t>
  </si>
  <si>
    <t>0910202</t>
  </si>
  <si>
    <t>Опубликование сообщений в СМИ в отношении объектов, представляемых в собственность</t>
  </si>
  <si>
    <t>0910206</t>
  </si>
  <si>
    <t>Оптимизация размещения наружной рекламы на территории Чайковского муниципального района</t>
  </si>
  <si>
    <t>0910301</t>
  </si>
  <si>
    <t>Содержание и обслуживание нежилого муниципального фонда</t>
  </si>
  <si>
    <t>0910302</t>
  </si>
  <si>
    <t>Взносы на капитальный ремонт</t>
  </si>
  <si>
    <t>0910304</t>
  </si>
  <si>
    <t>Техническая эксплуатация газопроводов</t>
  </si>
  <si>
    <t>0910305</t>
  </si>
  <si>
    <t>Капитальный ремонт нежилого муниципального фонда</t>
  </si>
  <si>
    <t>0910399</t>
  </si>
  <si>
    <t>Предоставление услуги в сфере владения, пользования и распоряжения имуществом</t>
  </si>
  <si>
    <t>0920000</t>
  </si>
  <si>
    <t>Подпрограмма "Эффективное управление и распоряжение земельными ресурсами Чайковского муниципального района" муниципальной программы "Управление и распоряжение муниципальным имуществом"</t>
  </si>
  <si>
    <t>0920101</t>
  </si>
  <si>
    <t>Проведение работ по формированию и постановке на государственный кадастровый учет земельных участков</t>
  </si>
  <si>
    <t>0920102</t>
  </si>
  <si>
    <t>Проведение независимой оценки земельных участков</t>
  </si>
  <si>
    <t>0920103</t>
  </si>
  <si>
    <t>Информирование населения посредством СМИ о распоряжении земельными участками</t>
  </si>
  <si>
    <t>0930000</t>
  </si>
  <si>
    <t>Подпрограмма "Обеспечение реализации муниципальной программы" муниципальной программы "Управление и распоряжение муниципальным имуществом"</t>
  </si>
  <si>
    <t>0930090</t>
  </si>
  <si>
    <t>1000000</t>
  </si>
  <si>
    <t>Муниципальная программа «Совершенствование муниципального управления Чайковского муниципального района»</t>
  </si>
  <si>
    <t>1010000</t>
  </si>
  <si>
    <t>Подпрограмма "Мониторинг социально-экономического развития Чайковского муниципального района и совершенствование системы программно-целевого планирования и прогнозирования социально-экономического развития Чайковского муниципального района" муниципальной программы «Совершенствование муниципального управления Чайковского муниципального района»</t>
  </si>
  <si>
    <t>1010106</t>
  </si>
  <si>
    <t>Ведение базы данных и анализ предоставленной статистической информации</t>
  </si>
  <si>
    <t>1010205</t>
  </si>
  <si>
    <t>Разработка программы социально-экономического развития Чайковского мунципального района на 2016-2021 годы</t>
  </si>
  <si>
    <t>1010206</t>
  </si>
  <si>
    <t>Разработка плана мероприятий по реализации Стратегии социально-экономического развития района</t>
  </si>
  <si>
    <t>1020000</t>
  </si>
  <si>
    <t>Подпрограмма «Совершенствование системы предоставления муниципальных услуг» муниципальной программы "Совершенствование муниципального управления Чайковского муниципального района"</t>
  </si>
  <si>
    <t>1020201</t>
  </si>
  <si>
    <t>Капитальный ремонт помещений для многофункционального центра предоставления государственных и муниципальных услуг</t>
  </si>
  <si>
    <t>1050000</t>
  </si>
  <si>
    <r>
      <t xml:space="preserve">Подпрограмма </t>
    </r>
    <r>
      <rPr>
        <i/>
        <sz val="10"/>
        <rFont val="Calibri"/>
        <family val="2"/>
        <charset val="204"/>
      </rPr>
      <t>«</t>
    </r>
    <r>
      <rPr>
        <i/>
        <sz val="10"/>
        <rFont val="Times New Roman"/>
        <family val="1"/>
        <charset val="204"/>
      </rPr>
      <t>Развитие кадрового потенциала муниципальной службы</t>
    </r>
    <r>
      <rPr>
        <i/>
        <sz val="10"/>
        <rFont val="Calibri"/>
        <family val="2"/>
        <charset val="204"/>
      </rPr>
      <t>»</t>
    </r>
    <r>
      <rPr>
        <i/>
        <sz val="10"/>
        <rFont val="Times New Roman"/>
        <family val="1"/>
        <charset val="204"/>
      </rPr>
      <t xml:space="preserve"> муниципальной программы «Совершенствование муниципального управления Чайковского муниципального района»</t>
    </r>
  </si>
  <si>
    <t>1050201</t>
  </si>
  <si>
    <t>Обучение муниципальных служащих и глав муниципальных образований</t>
  </si>
  <si>
    <t>1060000</t>
  </si>
  <si>
    <t>Подпрограмма "Повышение эффективности организационно-документационной деятельности администрации Чайковского муниципального района" муниципальной программы «Совершенствование муниципального управления Чайковского муниципального района»</t>
  </si>
  <si>
    <t>1060399</t>
  </si>
  <si>
    <t>Предоставление услуги по опубликованию (обнародованию) правовых актов</t>
  </si>
  <si>
    <t>1080000</t>
  </si>
  <si>
    <t>Подпрограмма «Обеспечение открытости и доступности информации о деятельности администрации Чайковского муниципального района» муниципальной программы "Совершенствование муниципального управления Чайковского муниципального района"</t>
  </si>
  <si>
    <t>1080101</t>
  </si>
  <si>
    <t>Размещение информации на официальном сайте Чайковского муниципального района</t>
  </si>
  <si>
    <t>1080102</t>
  </si>
  <si>
    <t>Разработка информационной системы для размещения информации о деятельности администрации Чайковского муниципального района в сети интернет</t>
  </si>
  <si>
    <t>1080103</t>
  </si>
  <si>
    <t xml:space="preserve">Подготовка и размещение информации о деятельности администрации  муниципального района в печатных СМИ, на телевидении и радио </t>
  </si>
  <si>
    <t>1080201</t>
  </si>
  <si>
    <t>Проведение мероприятий, направленных на улучшение качества информированности граждан через средства массовой информации</t>
  </si>
  <si>
    <t>1090000</t>
  </si>
  <si>
    <t>Подпрограмма "Организация и развитие архивного дела на территории Чайковского муниципального района" муниципальной программы «Совершенствование муниципального управления Чайковского муниципального района»</t>
  </si>
  <si>
    <t>1096321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</si>
  <si>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</si>
  <si>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10Б0000</t>
  </si>
  <si>
    <t>Подпрограмма «Обеспечение реализации муниципальной программы» муниципальной программы «Совершенствование муниципального управления Чайковского муниципального района»</t>
  </si>
  <si>
    <t>10Б0090</t>
  </si>
  <si>
    <t>1100000</t>
  </si>
  <si>
    <t>Муниципальная программа "Управление муниципальными финансами Чайковского муниципального района"</t>
  </si>
  <si>
    <t>1110000</t>
  </si>
  <si>
    <t>Подпрограмма "Организация и совершенствование бюджетного процесса" муниципальной программы "Управление муниципальными финансами Чайковского муниципального района"</t>
  </si>
  <si>
    <t>1110601</t>
  </si>
  <si>
    <t xml:space="preserve">Резервный фонд администрации муниципального района </t>
  </si>
  <si>
    <t>500</t>
  </si>
  <si>
    <t>1130000</t>
  </si>
  <si>
    <t>Подпрограмма "Повышение финансовой устойчивости местных бюджетов" муниципальной программы "Управление муниципальными финансами Чайковского муниципального района"</t>
  </si>
  <si>
    <t>1130101</t>
  </si>
  <si>
    <t>Выравнивание бюджетной обеспеченности поселений из районного фонда финансовой поддержки поселений</t>
  </si>
  <si>
    <t>1140000</t>
  </si>
  <si>
    <t>Подпрограмма "Обеспечение реализации муниципальной программы"" муниципальной программы "Управление муниципальными финансами Чайковского муниципального района"</t>
  </si>
  <si>
    <t>1140090</t>
  </si>
  <si>
    <t>1200000</t>
  </si>
  <si>
    <t>Муниципальная программа "Устойчивое развитие сельских территорий Чайковского муниципального района"</t>
  </si>
  <si>
    <t>1210000</t>
  </si>
  <si>
    <t>Подпрограмма "Создание комфортных условий жизнедеятельности на сельских территориях Чайковского муниципального района" муниципальной программы "Устойчивое развитие сельских территорий Чайковского муниципального района"</t>
  </si>
  <si>
    <t>1210102</t>
  </si>
  <si>
    <t>Предоставление социальных выплат молодым семьям и молодым специалистам</t>
  </si>
  <si>
    <t>1215018</t>
  </si>
  <si>
    <t>Мероприятия федеральной целевой программы «Устойчивое развитие сельских территорий на 2014-2017 годы и на период до 2020 года»</t>
  </si>
  <si>
    <t>1220000</t>
  </si>
  <si>
    <t>Подпрограмма "Создание благоприятных инфраструктурных условий сельской местности Чайковского муниципального района" муниципальной программы "Устойчивое развитие сельских территорий Чайковского муниципального района"</t>
  </si>
  <si>
    <t>1220101</t>
  </si>
  <si>
    <t>Разработка ПСД по объекту "Распределительные газопроводы д.Дедушкино"</t>
  </si>
  <si>
    <t>1220102</t>
  </si>
  <si>
    <t>Разработка ПСД по объекту "Распределительные газопроводы д.Маракуши"</t>
  </si>
  <si>
    <t>1225018</t>
  </si>
  <si>
    <t>Мероприятия федеральной целевой программы "Устойчивое развитие сельских территорий на 2014-2017 годы и на период до 2020 года"</t>
  </si>
  <si>
    <t>1300000</t>
  </si>
  <si>
    <t>Муниципальная программа "Организация охраны окружающей среды межпоселенческогго характера на территории Чайковского муниципального района"</t>
  </si>
  <si>
    <t>1320000</t>
  </si>
  <si>
    <t>Подпрограмма "Организация мероприятий межпоселенческого характера по охране окружающей среды и природопользованию на территории Чайковского муниципального района" муниципальной программы "Организация охраны окружающей среды межпоселенческогго характера на территории Чайковского муниципального района"</t>
  </si>
  <si>
    <t>1320101</t>
  </si>
  <si>
    <t>Проведение муниципального конкурса по сбору макулатуры</t>
  </si>
  <si>
    <t>1320103</t>
  </si>
  <si>
    <t>Получение информации о состоянии загрязнения атмосферного воздуха</t>
  </si>
  <si>
    <t>1400000</t>
  </si>
  <si>
    <t>Муниципальная программа "Социальная поддержка граждан Чайковского муниципального района"</t>
  </si>
  <si>
    <t>1410000</t>
  </si>
  <si>
    <t>Подпрограмма "Реализация системы мер социальной помощи и поддержки семей, имеющих детей" муниципальной программы "Социальная поддержка граждан Чайковского муниципального района"</t>
  </si>
  <si>
    <t>1416316</t>
  </si>
  <si>
    <t>Предоставление выплаты компенсации части родительской платы  за присмотр и уход за ребенком в образовательных организациях, реализующих образовательную программу дошкольного образования</t>
  </si>
  <si>
    <t>1416317</t>
  </si>
  <si>
    <t>Предоставление мер социальной поддержки учащимся из многодетных малоимущих семей</t>
  </si>
  <si>
    <t>1416318</t>
  </si>
  <si>
    <t xml:space="preserve">Предоставление мер социальной поддержки учащимся из малоимущих семей </t>
  </si>
  <si>
    <t>1420000</t>
  </si>
  <si>
    <t>Подпрограмма "Организация оздоровления и отдыха детей в каникулярное время" муниципальной программы "Социальная поддержка граждан Чайковского муниципального района"</t>
  </si>
  <si>
    <t>1420101</t>
  </si>
  <si>
    <t xml:space="preserve">Организация отдыха детей в формированиях с круглосуточным пребыванием </t>
  </si>
  <si>
    <t>1420301</t>
  </si>
  <si>
    <t>Содержание имущественного комплекса оздоровительного лагеря «Огонек»</t>
  </si>
  <si>
    <t>1426320</t>
  </si>
  <si>
    <t>Организация отдыха и оздоровление детей</t>
  </si>
  <si>
    <t>1500000</t>
  </si>
  <si>
    <t>Муниципальная программа "Взаимодействие общества и власти в Чайковском муниципальном районе"</t>
  </si>
  <si>
    <t>1510000</t>
  </si>
  <si>
    <t>Подпрограмма "Реализация государственной национальной политики в Чайковском муниципальном районе" муниципальной программы "Взаимодействие общества и власти в Чайковском муниципальном районе"</t>
  </si>
  <si>
    <t>1510101</t>
  </si>
  <si>
    <t>Проведение мониторинговых исследований</t>
  </si>
  <si>
    <t>1510102</t>
  </si>
  <si>
    <t>Изготовление баннеров социальной рекламы, листовок, брошюр</t>
  </si>
  <si>
    <t>1510103</t>
  </si>
  <si>
    <t>Содействие развитию национальных культурных движений</t>
  </si>
  <si>
    <t>1510201</t>
  </si>
  <si>
    <t>Проведение мероприятий, направленных на формирование навыков и норм толерантного общения и мышления у обучающихся</t>
  </si>
  <si>
    <t>1510303</t>
  </si>
  <si>
    <t>Содействие национальным, религиозным делегациям от ЧМР в участии в Межрегиональных, Всероссийских мероприятиях</t>
  </si>
  <si>
    <t>1510401</t>
  </si>
  <si>
    <t>Оказание информационной поддержки этническим мигрантам в целях социальной и культурной адаптации</t>
  </si>
  <si>
    <t>1520000</t>
  </si>
  <si>
    <t>Подпрограмма "Поддержка социально ориентированных некоммерческих организаций на территории Чайковского муниципального района" муниципальной программы "Взаимодействие общества и власти в Чайковском муниципальном районе"</t>
  </si>
  <si>
    <t>1520101</t>
  </si>
  <si>
    <t>Предоставление грантов на проведение мероприятий для ветеранов войны, труда, воорженных сил и правоохранительных органов</t>
  </si>
  <si>
    <t>1520102</t>
  </si>
  <si>
    <t>Предоставление грантов на проведение мероприятий для инвалидов</t>
  </si>
  <si>
    <t>1520103</t>
  </si>
  <si>
    <t>Предоставление грантов на проведение мероприятий для ветераннов войны в Афганистане, Чечне и других локальных конфликтов</t>
  </si>
  <si>
    <t>1520104</t>
  </si>
  <si>
    <t>Предоставление грантов на проведение мероприятий для инвалидов с нарушениями зрения</t>
  </si>
  <si>
    <t>1520105</t>
  </si>
  <si>
    <t>Предоставление грантов на проведение мероприятий для родителей детей-инвалидов и молодых инвалидов</t>
  </si>
  <si>
    <t>Непрограммные направления деятельности</t>
  </si>
  <si>
    <t>2000000</t>
  </si>
  <si>
    <t>Обеспечение деятельности органов местного самоуправления</t>
  </si>
  <si>
    <t>2000010</t>
  </si>
  <si>
    <t xml:space="preserve">Глава муниципального района </t>
  </si>
  <si>
    <t>2000020</t>
  </si>
  <si>
    <t>Руководитель Контрольно-счетной палаты</t>
  </si>
  <si>
    <t>2000030</t>
  </si>
  <si>
    <t>Депутаты Земского собрания</t>
  </si>
  <si>
    <t>2000090</t>
  </si>
  <si>
    <t>2400000</t>
  </si>
  <si>
    <t>Реализация государственной политики в области приватизации и управления муниципальной собственностью</t>
  </si>
  <si>
    <t>2400800</t>
  </si>
  <si>
    <t>Капитальный ремонт помещений под специализированный жилищный фонд</t>
  </si>
  <si>
    <t>2500000</t>
  </si>
  <si>
    <t>Реализация функций, связанных с общегосударственным управлением</t>
  </si>
  <si>
    <t>2500002</t>
  </si>
  <si>
    <t>Средства на исполнение решений судов, вступивших в законную силу</t>
  </si>
  <si>
    <t>2500005</t>
  </si>
  <si>
    <t>Взносы в Совет муниципальных образований</t>
  </si>
  <si>
    <t>2900000</t>
  </si>
  <si>
    <t>Формирование земельных участков</t>
  </si>
  <si>
    <t>2900010</t>
  </si>
  <si>
    <t>Формирование земельных участков, государственная собственность на которые не разграничена и их постановка на государственный кадастровый учет для бесплатного предоставления многодетным семьям</t>
  </si>
  <si>
    <t>3000000</t>
  </si>
  <si>
    <t>Бюджетные инвестиции в объекты капитального строительства, не включенные в муниципальные программы</t>
  </si>
  <si>
    <t>3002101</t>
  </si>
  <si>
    <t>3006201</t>
  </si>
  <si>
    <t>3100000</t>
  </si>
  <si>
    <t>Дорожное хозяйство</t>
  </si>
  <si>
    <t>3100200</t>
  </si>
  <si>
    <t>Публичный сервитут земельных участков в границах автомобильной дороги</t>
  </si>
  <si>
    <t>3200000</t>
  </si>
  <si>
    <t>Учреждения, обеспечивающие предоставление услуг в области строительства и развития инфраструктуры</t>
  </si>
  <si>
    <t>3200100</t>
  </si>
  <si>
    <t>Обеспечение деятельности казенных учреждений</t>
  </si>
  <si>
    <t>3300000</t>
  </si>
  <si>
    <t>Мероприятия в области строительства, архитектуры и градостроительства</t>
  </si>
  <si>
    <t>3300200</t>
  </si>
  <si>
    <t>Разработка схемы размещения рекламных конструкицй Чайковского муниципального района</t>
  </si>
  <si>
    <t>3300300</t>
  </si>
  <si>
    <t>Разработка чертежей градостроительного плана земельного участка на топографической основе</t>
  </si>
  <si>
    <t>3300400</t>
  </si>
  <si>
    <t>Внесение изменений в Правила землепользования и застройки сельских поселений</t>
  </si>
  <si>
    <t>3700000</t>
  </si>
  <si>
    <t>Учреждения, обеспечивающие предоставление услуг в сфере закупок товаров, работ, услуг для обеспечения муниципальных нужд</t>
  </si>
  <si>
    <t>3700100</t>
  </si>
  <si>
    <t>3800000</t>
  </si>
  <si>
    <t>Детские дошкольные учреждения</t>
  </si>
  <si>
    <t>3800100</t>
  </si>
  <si>
    <t>Содержание муниципальных учреждений, находящихся на реконструкции или капитальном ремонте</t>
  </si>
  <si>
    <t>4900000</t>
  </si>
  <si>
    <t>Пенсии за выслугу лет</t>
  </si>
  <si>
    <t>4900100</t>
  </si>
  <si>
    <t>Пенсии за выслугу лет лицам, замещавшим должности муниципальной службы и лицам, замещавшим выборные муниципальные должности</t>
  </si>
  <si>
    <t>5000000</t>
  </si>
  <si>
    <t>Социальная помощь</t>
  </si>
  <si>
    <t>5000200</t>
  </si>
  <si>
    <t>Частичная компенсация затрат на приобретение (строительство) жилья врачам - специалистам</t>
  </si>
  <si>
    <t>5000300</t>
  </si>
  <si>
    <t>Обеспечение работников учреждений бюджетной сферы Чайковского муниципального района путевками на санаторно-курортное лечение и оздоровление</t>
  </si>
  <si>
    <t>6000000</t>
  </si>
  <si>
    <t>6010000</t>
  </si>
  <si>
    <t>Межбюджетные трансферты, поступившие из краевого бюджета</t>
  </si>
  <si>
    <t>6012101</t>
  </si>
  <si>
    <t>6015018</t>
  </si>
  <si>
    <t>6015134</t>
  </si>
  <si>
    <t>Осуществление полномочий по обеспечению жильем отдельных категорий граждан , установленных Федеральным законом от 12 января 1995 года № 5-ФЗ «О ветеранах», в соответствии с Указом Президента Российской  Федерации от 7 мая 2008 года № 714 «Об обеспечении жильем ветеранов Великой Отечественной войны 1941 - 1945 годов»</t>
  </si>
  <si>
    <t>6015135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</si>
  <si>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</si>
  <si>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6015930</t>
  </si>
  <si>
    <t>Государственная регистрация актов гражданского состояния</t>
  </si>
  <si>
    <t>6016203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</si>
  <si>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</si>
  <si>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6016204</t>
  </si>
  <si>
    <t>Предоставление грантов муниципальным театрам Пермского края</t>
  </si>
  <si>
    <t>6016216</t>
  </si>
  <si>
    <t>Предоставление субсидий бюджетам муниципальных образований Пермского края на решение вопросов местного значения с участием средств граждан</t>
  </si>
  <si>
    <t>6016218</t>
  </si>
  <si>
    <t>Создание и реализация проектов по развитию туристской навигации в Пермскоим крае</t>
  </si>
  <si>
    <t>6016326</t>
  </si>
  <si>
    <t>Осуществление полномочий по регулированию тарифов на перевозки пассажиров и багажа 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</si>
  <si>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6016327</t>
  </si>
  <si>
    <t>Обслуживание лицевых счетов органов государственной власти Пермского края, государственных краевых учреждений</t>
  </si>
  <si>
    <t>6016329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</si>
  <si>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</si>
  <si>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6016424</t>
  </si>
  <si>
    <t>6019602</t>
  </si>
  <si>
    <t>Обеспечение мероприятий по переселению граждан из аварийного жилищного фонда</t>
  </si>
  <si>
    <t>6020000</t>
  </si>
  <si>
    <t>Межбюджетные трансферты из бюджетов поселений в соответствии с заключенными соглашениями</t>
  </si>
  <si>
    <t>6020102</t>
  </si>
  <si>
    <t>Выполнение полномочий по кассовому исполнению бюджетов сельских поселений</t>
  </si>
  <si>
    <t>6020103</t>
  </si>
  <si>
    <t>Выполнение полномочий по финансовому контролю</t>
  </si>
  <si>
    <t>6020104</t>
  </si>
  <si>
    <t>Выполнение полномочий на обеспечение путевками на санаторно-курортное лечение работников бюджетных учреждений поселений</t>
  </si>
  <si>
    <t>6020105</t>
  </si>
  <si>
    <t>Выполнение полномочий по размещению муниципального заказа</t>
  </si>
  <si>
    <t>6020106</t>
  </si>
  <si>
    <t>Выполнение полномочий по созданию условий для обеспечения жителей услугами связи, общественного питания, торговли и бытового обслуживания</t>
  </si>
  <si>
    <t>6030000</t>
  </si>
  <si>
    <t xml:space="preserve">Реализация проектов, утвержденных в рамках Соглашения об экономическом и социальном сотрудничестве между Пермским краем и Открытым акционерным обществом "Нефтяная компания "ЛУКОЙЛ" </t>
  </si>
  <si>
    <t>6030101</t>
  </si>
  <si>
    <t xml:space="preserve">Строительство крытого катка с ледовым покрытием </t>
  </si>
  <si>
    <t>6040000</t>
  </si>
  <si>
    <t>Обеспечение долевого финансирования местного бюджета сельских поселений в строительстве (реконструкции) объектов общественной инфраструктуры сельских поселений</t>
  </si>
  <si>
    <t>6040101</t>
  </si>
  <si>
    <t>Строительство модульной котельной с.Альняш</t>
  </si>
  <si>
    <t>6050000</t>
  </si>
  <si>
    <t>Межбюджетные трансферты в бюджеты поселений</t>
  </si>
  <si>
    <t>6050101</t>
  </si>
  <si>
    <t xml:space="preserve">Финансовая помощь на обеспечение сбалансированности бюджетов сельских поселений в рамках исполнения полномочия по выравниванию уровня бюджетной обеспеченности поселений на компенсацию выпадающих доходов бюджетов сельских поселений от продажи и аренды земельных участков, государственная собственность на которые не разграничена </t>
  </si>
  <si>
    <t>6050102</t>
  </si>
  <si>
    <t>Строительство объектов физической культуры и спорта в поселениях на условиях софинансирования</t>
  </si>
  <si>
    <t>Итого расходов</t>
  </si>
  <si>
    <t xml:space="preserve">Наименование главных распорядителей средств, разделов, подразделов, целевых статей, видов расходов </t>
  </si>
  <si>
    <t>2</t>
  </si>
  <si>
    <t>1</t>
  </si>
  <si>
    <t>0146401</t>
  </si>
  <si>
    <t>Стимулирование педагогических работников по результатам обучения школьников</t>
  </si>
  <si>
    <t>1515236</t>
  </si>
  <si>
    <t>Мероприятия, направленные на укрепление гражданского единства, гармонизацию национальных отношений и содействие этнокультурному многообразию народов России</t>
  </si>
  <si>
    <t>6016425</t>
  </si>
  <si>
    <t>Выплата единовременных премий обучающимся, награжденным знаком отличия Пермского края "Гордость Пермского края"</t>
  </si>
  <si>
    <t>тыс.рублей</t>
  </si>
  <si>
    <t>Код  ГРБС</t>
  </si>
  <si>
    <t>Код раздела</t>
  </si>
  <si>
    <t xml:space="preserve">Наименование главных распорядителей средств, разделов, подразделов, целевых статей, групп видов расходов </t>
  </si>
  <si>
    <t>0700</t>
  </si>
  <si>
    <t>ОБРАЗОВАНИЕ</t>
  </si>
  <si>
    <t>0702</t>
  </si>
  <si>
    <t>Общее образование</t>
  </si>
  <si>
    <t xml:space="preserve">Предоставление услуги дополнительного образования детей художественно-эстетической направленности </t>
  </si>
  <si>
    <t>0707</t>
  </si>
  <si>
    <t>Молодежная политика и оздоровление детей</t>
  </si>
  <si>
    <t>0410207</t>
  </si>
  <si>
    <t>Фестиваль "Созвездие"</t>
  </si>
  <si>
    <t>0410208</t>
  </si>
  <si>
    <t>Военно-спортивная игра «Большие маневры»</t>
  </si>
  <si>
    <t>Муниципальная программа "Совершенствование муниципального управления Чайковского муниципального района"</t>
  </si>
  <si>
    <t>0800</t>
  </si>
  <si>
    <t>КУЛЬТУРА И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</si>
  <si>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</si>
  <si>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</si>
  <si>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</si>
  <si>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</si>
  <si>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</si>
  <si>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</si>
  <si>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1003</t>
  </si>
  <si>
    <t>Социальное обеспечение населения</t>
  </si>
  <si>
    <t>УПРАВЛЕНИЕ ОБЩЕГО И ПРОФЕССИОНАЛЬНОГО ОБРАЗОВАНИЯ АДМИНИСТРАЦИИ ЧАЙКОВСКОГО МУНИЦИПАЛЬНОГО РАЙОНА</t>
  </si>
  <si>
    <t>0701</t>
  </si>
  <si>
    <t>Дошкольное образование</t>
  </si>
  <si>
    <t>0709</t>
  </si>
  <si>
    <t>Другие вопросы в области образования</t>
  </si>
  <si>
    <t xml:space="preserve">Обеспечение воспитания и обучения детей - инвалидов в дошкольных образовательных учреждениях и на дому </t>
  </si>
  <si>
    <t>Подпрограмма «Обеспечение реализации программы» муниципальной программы "Развитие образования Чайковского муниципального района"</t>
  </si>
  <si>
    <t xml:space="preserve">Обеспечение выполнения функций органами местного самоуправления 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</si>
  <si>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</si>
  <si>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</si>
  <si>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</si>
  <si>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</si>
  <si>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</si>
  <si>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</si>
  <si>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ФИНАНСОВОЕ УПРАВЛЕНИЕ АДМИНИСТРАЦИИ ЧАЙКОВСКОГО МУНИЦИПАЛЬНОГО РАЙОНА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</si>
  <si>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</si>
  <si>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</si>
  <si>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</si>
  <si>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</si>
  <si>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</si>
  <si>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</si>
  <si>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</si>
  <si>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</si>
  <si>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</si>
  <si>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</si>
  <si>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КОМИТЕТ ПО УПРАВЛЕНИЮ ИМУЩЕСТВОМ АДМИНИСТРАЦИИ ЧАЙКОВСКОГО МУНИЦИПАЛЬНОГО РАЙОНА</t>
  </si>
  <si>
    <t>0400</t>
  </si>
  <si>
    <t>НАЦИОНАЛЬНАЯ ЭКОНОМИКА</t>
  </si>
  <si>
    <t>0405</t>
  </si>
  <si>
    <t>Сельское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</si>
  <si>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</si>
  <si>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</si>
  <si>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</si>
  <si>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</si>
  <si>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</si>
  <si>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</si>
  <si>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АДМИНИСТРАЦИЯ ЧАЙКОВСКОГО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</si>
  <si>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</si>
  <si>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</si>
  <si>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</si>
  <si>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испольнительных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</si>
  <si>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</si>
  <si>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</si>
  <si>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2100000</t>
  </si>
  <si>
    <t>Проведение выборов и референдумов</t>
  </si>
  <si>
    <t>2100500</t>
  </si>
  <si>
    <t>Проведение выборов</t>
  </si>
  <si>
    <t>1080202</t>
  </si>
  <si>
    <t>Конкурс для журналистов</t>
  </si>
  <si>
    <t>Подпрограмма "Поддержка социально ориентированных некоммерческих организаций на территории Чайковского муниципального района" муниципальной программы "Взаимодействие общества и власти Чайковском муниципальном районе"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</si>
  <si>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</si>
  <si>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</si>
  <si>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</si>
  <si>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</si>
  <si>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0520103</t>
  </si>
  <si>
    <t>Сбор, обобщение и анализ информации об угрозе возникновения чрезвычайных ситуаций</t>
  </si>
  <si>
    <t>0530000</t>
  </si>
  <si>
    <t>Подпрограмма «Профилактика терроризма в Чайковском муниципальном районе» муниципальной программы «Обеспечение безопасности жизнедеятельности населения Чайковского муниципального района»</t>
  </si>
  <si>
    <t>0530102</t>
  </si>
  <si>
    <t>Организация прямой связи объектов социальной сферы района с ЕДДС</t>
  </si>
  <si>
    <t>0314</t>
  </si>
  <si>
    <t>Другие вопросы в области национальной безопасности и правоохранительной деятельности</t>
  </si>
  <si>
    <t>Участие в краевых соревнованиях «Школа безопасности», «Юный спасатель»</t>
  </si>
  <si>
    <t>0530202</t>
  </si>
  <si>
    <t>Информационное обеспечение мероприятий антитеррористической защищенности</t>
  </si>
  <si>
    <t>0401</t>
  </si>
  <si>
    <t>Общеэкономические вопросы</t>
  </si>
  <si>
    <t>0409</t>
  </si>
  <si>
    <t>Дорожное хозяйство (дорожные фонды)</t>
  </si>
  <si>
    <t>Подпрограмма «Приведение в нормативное состояние автомобильных дорог общего пользования местного значения Чайковского муниципального района"</t>
  </si>
  <si>
    <t>0501</t>
  </si>
  <si>
    <t>Жилищное хозяйство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</si>
  <si>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</si>
  <si>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</si>
  <si>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</si>
  <si>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</si>
  <si>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0900</t>
  </si>
  <si>
    <t>ЗДРАВООХРАНЕНИЕ</t>
  </si>
  <si>
    <t>0904</t>
  </si>
  <si>
    <t>Скорая медицинская помощь</t>
  </si>
  <si>
    <t>1001</t>
  </si>
  <si>
    <t>Пенсионное обеспечение</t>
  </si>
  <si>
    <t>1102</t>
  </si>
  <si>
    <t>Массовый спорт</t>
  </si>
  <si>
    <t>ЗЕМСКОЕ СОБРАНИЕ ЧАЙКОВСКОГО МУНИЦИПАЛЬНОГО РАЙОНА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</si>
  <si>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</si>
  <si>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</si>
  <si>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ЭКОНОМИЧЕСКОГО РАЗВИТИЯ АДМИНИСТРАЦИИ ЧАЙКОВСКОГО МУНИЦИПАЛЬНОГО РАЙОНА</t>
  </si>
  <si>
    <t>0720103</t>
  </si>
  <si>
    <t>Поддержка сельскохозяйственных потребительских кооперативов и потребительских обществ, поддержка низкоэффективных сельскохозяйственных товаропроизводителей, прочие мероприятия по развитию личных подсобных хозяйств и товаропроизводителей, прочие мероприятия по развитию личных подсобных хозяйств и крестьянских (фермерских) хозяйств, а также мероприятия по сбыту продукции от личных подсобных хозяйств и крестьянских (фермерских) хозяйств, развитию инфраструктуры и логистическому обеспечению</t>
  </si>
  <si>
    <t>Субсидии на возмещение части затрат, связанных с приобретением субъектами малого и среднего предпринимательства, втом числе участниками инновационных территориальных кластеров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</si>
  <si>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 xml:space="preserve">Содействие участию субъектов малого и среднего предпринимательства в выставках, ярмарках, фестивалях, форумах на территории Пермского края и других регионов Российской Федерации </t>
  </si>
  <si>
    <t>Подпрограмма «Развитие сотрудничества органов местного самоуправления Чайковского муниципального района и крупных, средних предприятий Чайковского муниципального района» муниципальной программы «Экономическое развитие Чайковского муниципального района»</t>
  </si>
  <si>
    <t>КОНТРОЛЬНО-СЧЕТНАЯ ПАЛАТА ЧАЙКОВСКОГО МУНИЦИПАЛЬНОГО РАЙОНА</t>
  </si>
  <si>
    <t>Расходы на выплаты персоналу в целях обеспечения выполнения функций государственными (муницпальными) органами, казенными учреждениям, органами управления государственными внебюджетными фондами</t>
  </si>
  <si>
    <t>УПРАВЛЕНИЕ СОЦИАЛЬНОГО ЗАКАЗА АДМИНИСТРАЦИИ ЧАЙКОВСКОГО МУНИЦИПАЛЬНОГО РАЙОНА</t>
  </si>
  <si>
    <t>КОМИТЕТ ГРАДОСТРОИТЕЛЬСТВА И РАЗВИТИЯ ИНФРАСТРУКТУРЫ АДМИНИСТРАЦИИ ЧАЙКОВСКОГО МУНИЦИПАЛЬНОГО РАЙОНА</t>
  </si>
  <si>
    <t>ВСЕГО РАСХОДОВ:</t>
  </si>
  <si>
    <t>Подпрограмма «Развитие кадрового потенциала муниципальной службы» муниципальной программы «Совершенствование муниципального управления Чайковского муниципального района»</t>
  </si>
  <si>
    <t>01 00 00 00 00 0000 000</t>
  </si>
  <si>
    <t>01 05 00 00 00 0000 000</t>
  </si>
  <si>
    <t>Изменение остатков средств на счетах по учету средств бюджетов</t>
  </si>
  <si>
    <t>01 05 02 01 05 0000 000</t>
  </si>
  <si>
    <t>Изменение остатков средств на счетах по учету средств бюджета Чайковского муниципального района</t>
  </si>
  <si>
    <t>01 05 02 01 05 0000 610</t>
  </si>
  <si>
    <t>01 06 00 00 00 0000 000</t>
  </si>
  <si>
    <t>Иные источники внутреннего финансирования дефицитов бюджетов</t>
  </si>
  <si>
    <t>01 06 08 00 00 0000 000</t>
  </si>
  <si>
    <t>Прочие бюджетные кредиты (ссуды), предоставленные внутри страны</t>
  </si>
  <si>
    <t>01 06 08 00 05 0000 640</t>
  </si>
  <si>
    <t>ИСТОЧНИКИ ВНУТРЕННЕГО ФИНАНСИРОВАНИЯ</t>
  </si>
  <si>
    <t>Источники внутреннего финансирования дефицита бюджета</t>
  </si>
  <si>
    <t>01 05 02 01 05 0000 510</t>
  </si>
  <si>
    <t>Увеличение прочих остатков денежных средств бюджетов муниципального района</t>
  </si>
  <si>
    <t>Уменьшение прочих остатков денежных средств бюджетов муниципального района</t>
  </si>
  <si>
    <t>01 06 05 00 00 0000 000</t>
  </si>
  <si>
    <t xml:space="preserve">Бюджетные кредиты, предоставленные внутри страны </t>
  </si>
  <si>
    <t>01 06 05 01 05 0000 640</t>
  </si>
  <si>
    <t>Возврат бюджетных кредитов, предоставленных юридическим лицам из бюджета Чайковского муниципального района валюте Российской Федерации</t>
  </si>
  <si>
    <t>Возврат прочих бюджетных кредитов (ссуд), предоставленных бюджетом муниципального района внутри страны</t>
  </si>
  <si>
    <t>Предоставление социальных выплат молодым семьям на приобретение (строительство) жилья</t>
  </si>
  <si>
    <t>Приложение 1</t>
  </si>
  <si>
    <t>Чайковского муниципального района</t>
  </si>
  <si>
    <t>Код классификации доходов</t>
  </si>
  <si>
    <t>Наименование кода поступлений в бюджет, группы, подгруппы, статьи, аналитических групп подвидов доходов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</si>
  <si>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</si>
  <si>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</si>
  <si>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</si>
  <si>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</si>
  <si>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</si>
  <si>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</si>
  <si>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</si>
  <si>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</si>
  <si>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</si>
  <si>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</si>
  <si>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</si>
  <si>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</si>
  <si>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</si>
  <si>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</si>
  <si>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</si>
  <si>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</si>
  <si>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</si>
  <si>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</si>
  <si>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</si>
  <si>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</si>
  <si>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</si>
  <si>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</si>
  <si>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</si>
  <si>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</si>
  <si>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</si>
  <si>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</si>
  <si>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</si>
  <si>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</si>
  <si>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</si>
  <si>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</si>
  <si>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</si>
  <si>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</si>
  <si>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</si>
  <si>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</si>
  <si>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</si>
  <si>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</si>
  <si>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</si>
  <si>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</si>
  <si>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</si>
  <si>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</si>
  <si>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</si>
  <si>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</si>
  <si>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 xml:space="preserve">Транспортный налог с организаций </t>
  </si>
  <si>
    <t>1 06 04012 02 0000 110</t>
  </si>
  <si>
    <t xml:space="preserve">Транспортный налог с физических лиц </t>
  </si>
  <si>
    <t>1 08 00000 00 0000 000</t>
  </si>
  <si>
    <t>ГОСУДАРСТВЕННАЯ ПОШЛИНА</t>
  </si>
  <si>
    <t xml:space="preserve">1 08 03000 01 0000 110 </t>
  </si>
  <si>
    <t>Государственная пошлина по делам, рассматриваемым в судах общей юрисдикции, мировыми судьями</t>
  </si>
  <si>
    <t xml:space="preserve">1 08 03010 01 0000 110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</si>
  <si>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</si>
  <si>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</si>
  <si>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</si>
  <si>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</si>
  <si>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</si>
  <si>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</si>
  <si>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ОТМЕНЕННЫМ НАЛОГАМ, СБОРАМ И ИНЫМ ОБЯЗАТЕЛЬНЫМ ПЛАТЕЖАМ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</si>
  <si>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</si>
  <si>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</si>
  <si>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</si>
  <si>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</si>
  <si>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</si>
  <si>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</si>
  <si>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</si>
  <si>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</si>
  <si>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</si>
  <si>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</si>
  <si>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</si>
  <si>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</si>
  <si>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</si>
  <si>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</si>
  <si>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</si>
  <si>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</si>
  <si>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</si>
  <si>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</si>
  <si>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</si>
  <si>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</si>
  <si>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</si>
  <si>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</si>
  <si>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</si>
  <si>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</si>
  <si>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</si>
  <si>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</si>
  <si>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</si>
  <si>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</si>
  <si>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</si>
  <si>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</si>
  <si>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</si>
  <si>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</si>
  <si>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</si>
  <si>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</si>
  <si>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</si>
  <si>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</si>
  <si>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</si>
  <si>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</si>
  <si>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</si>
  <si>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</si>
  <si>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</si>
  <si>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</si>
  <si>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</si>
  <si>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</si>
  <si>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</si>
  <si>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</si>
  <si>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</si>
  <si>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</si>
  <si>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</si>
  <si>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</si>
  <si>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</si>
  <si>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</si>
  <si>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</si>
  <si>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</si>
  <si>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</si>
  <si>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</si>
  <si>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</si>
  <si>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</si>
  <si>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</si>
  <si>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</si>
  <si>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</si>
  <si>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</si>
  <si>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</si>
  <si>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 получателями средств  бюджетов муниципальных районов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</si>
  <si>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</si>
  <si>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</si>
  <si>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</si>
  <si>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</si>
  <si>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</si>
  <si>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</si>
  <si>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</si>
  <si>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</si>
  <si>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</si>
  <si>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</si>
  <si>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</si>
  <si>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</si>
  <si>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</si>
  <si>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</si>
  <si>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</si>
  <si>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</si>
  <si>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</si>
  <si>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</si>
  <si>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</si>
  <si>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</si>
  <si>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</si>
  <si>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</si>
  <si>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</si>
  <si>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</si>
  <si>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</si>
  <si>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</si>
  <si>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</si>
  <si>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</si>
  <si>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</si>
  <si>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</si>
  <si>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</si>
  <si>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</si>
  <si>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</si>
  <si>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</si>
  <si>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</si>
  <si>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</si>
  <si>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</si>
  <si>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</si>
  <si>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</si>
  <si>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</si>
  <si>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</si>
  <si>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</si>
  <si>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1 16 23000 00 0000 140</t>
  </si>
  <si>
    <t>Доходы от возмещения ущерба при возникновении страховых случаев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</si>
  <si>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</si>
  <si>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</si>
  <si>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</si>
  <si>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</si>
  <si>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</si>
  <si>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</si>
  <si>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</si>
  <si>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Российской Федерации о недрах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</si>
  <si>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</si>
  <si>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</si>
  <si>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</si>
  <si>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</si>
  <si>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</si>
  <si>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</si>
  <si>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</si>
  <si>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</si>
  <si>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</si>
  <si>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Прочие 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</si>
  <si>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</si>
  <si>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</si>
  <si>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</si>
  <si>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</si>
  <si>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1 16 30030 01 0000 140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</si>
  <si>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</si>
  <si>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</si>
  <si>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</si>
  <si>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</si>
  <si>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1 16 35000 00 0000 140</t>
  </si>
  <si>
    <t>Суммы по искам о возмещении вреда, причиненного окружающей среде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</si>
  <si>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</si>
  <si>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</si>
  <si>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</si>
  <si>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</si>
  <si>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</si>
  <si>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</si>
  <si>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</si>
  <si>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</si>
  <si>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</si>
  <si>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</si>
  <si>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</si>
  <si>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</si>
  <si>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</si>
  <si>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</si>
  <si>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</si>
  <si>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</si>
  <si>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</si>
  <si>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</si>
  <si>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</si>
  <si>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</si>
  <si>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</si>
  <si>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</si>
  <si>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</si>
  <si>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</si>
  <si>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</si>
  <si>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</si>
  <si>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</si>
  <si>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</si>
  <si>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</si>
  <si>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</si>
  <si>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</si>
  <si>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</si>
  <si>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</si>
  <si>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</si>
  <si>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</si>
  <si>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</si>
  <si>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2 02 01999 00 0000 151</t>
  </si>
  <si>
    <t>Прочие дотации</t>
  </si>
  <si>
    <t>2 02 01999 05 0000 151</t>
  </si>
  <si>
    <t>Прочие дотации бюджетам муниципальных районов</t>
  </si>
  <si>
    <t>2 02 02000 00 0000 151</t>
  </si>
  <si>
    <t>Субсидии бюджетам бюджетной системы Российской Федерации (межбюджетные субсидии)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</si>
  <si>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</si>
  <si>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</si>
  <si>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</si>
  <si>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</si>
  <si>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</si>
  <si>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</si>
  <si>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2 02 02051 05 0000 151</t>
  </si>
  <si>
    <t>Субсидии бюджетам муниципальных районов на реализацию федеральных целевых программ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</si>
  <si>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</si>
  <si>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</si>
  <si>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2 02 02077 05 0000 151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</si>
  <si>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</si>
  <si>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</si>
  <si>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</si>
  <si>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</si>
  <si>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</si>
  <si>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</si>
  <si>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</si>
  <si>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</si>
  <si>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</si>
  <si>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2 02 02150 00 0002 151</t>
  </si>
  <si>
    <t>2 02 02150 05 0002 151</t>
  </si>
  <si>
    <t>2 02 02204 00 0000 151</t>
  </si>
  <si>
    <t>Субсидии бюджетам на модернизацию региональных систем дошкольного образования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</si>
  <si>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</si>
  <si>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</si>
  <si>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</si>
  <si>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</si>
  <si>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</si>
  <si>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</si>
  <si>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</si>
  <si>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</si>
  <si>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</si>
  <si>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</si>
  <si>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</si>
  <si>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</si>
  <si>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</si>
  <si>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</si>
  <si>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</si>
  <si>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</si>
  <si>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</si>
  <si>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</si>
  <si>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</si>
  <si>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</si>
  <si>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</si>
  <si>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</si>
  <si>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</si>
  <si>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</si>
  <si>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</si>
  <si>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</si>
  <si>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</si>
  <si>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</si>
  <si>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</si>
  <si>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</si>
  <si>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</si>
  <si>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</si>
  <si>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</si>
  <si>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</si>
  <si>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</si>
  <si>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</si>
  <si>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2 02 03115 00 0000 151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</si>
  <si>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</si>
  <si>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</si>
  <si>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</si>
  <si>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2 02 03999 00 0000 151</t>
  </si>
  <si>
    <t>Прочие субвенции</t>
  </si>
  <si>
    <t>2 02 03999 05 0000 151</t>
  </si>
  <si>
    <t>Прочие субвенции бюджетам муниципальных районов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</si>
  <si>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</si>
  <si>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</si>
  <si>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</si>
  <si>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</si>
  <si>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</si>
  <si>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</si>
  <si>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</si>
  <si>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</si>
  <si>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</si>
  <si>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</si>
  <si>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</si>
  <si>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</si>
  <si>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</si>
  <si>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</si>
  <si>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2 07 00000 00 0000 000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</si>
  <si>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</si>
  <si>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</si>
  <si>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</si>
  <si>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</si>
  <si>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</si>
  <si>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</si>
  <si>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</si>
  <si>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</si>
  <si>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</si>
  <si>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</si>
  <si>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</si>
  <si>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</si>
  <si>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</si>
  <si>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</si>
  <si>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</si>
  <si>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</si>
  <si>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2 18 05000 05 0000 180</t>
  </si>
  <si>
    <t>Доходы бюджетов муниципальных районов от возврата организациями остатков субсидий прошлых лет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</si>
  <si>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</si>
  <si>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</si>
  <si>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</si>
  <si>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</si>
  <si>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</si>
  <si>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</si>
  <si>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</si>
  <si>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</si>
  <si>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</si>
  <si>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</si>
  <si>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ВСЕГО ДОХОДОВ </t>
  </si>
  <si>
    <t>УПРАВЛЕНИЕ КУЛЬТУРЫ И МОЛОДЕЖНОЙ ПОЛИТИКИ АДМИНИСТРАЦИИ ЧАЙКОВСКОГО МУНИЦИПАЛЬНОГО РАЙОНА</t>
  </si>
  <si>
    <t>к решению Земского Собрания</t>
  </si>
  <si>
    <t>Доходы бюджета Чайковского муниципального района за 2015 год по кодам видов доходов, подвидов доходов, классификации операции сектора государственного управления, относящихся к доходам бюджета</t>
  </si>
  <si>
    <t>Приложение 2</t>
  </si>
  <si>
    <t>Приложение 3</t>
  </si>
  <si>
    <t xml:space="preserve">к решению Земского Собрания </t>
  </si>
  <si>
    <t>Чайковского муницпального района</t>
  </si>
  <si>
    <t>Расходы бюджета Чайковского муниципального района</t>
  </si>
  <si>
    <t xml:space="preserve">Источники финансирования дефицита бюджета Чайковского муниципального района за 2015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</t>
  </si>
  <si>
    <t>Код бюджетной классификации</t>
  </si>
  <si>
    <t>Наименование показателя</t>
  </si>
  <si>
    <t>Фактически исполнено</t>
  </si>
  <si>
    <t>3</t>
  </si>
  <si>
    <t>4</t>
  </si>
  <si>
    <t>Муниципальная программа "Организация охраны окружающей среды межпоселенческого характера на территории Чайковского муниципального района"</t>
  </si>
  <si>
    <t>Подпрограмма "Организация мероприятий межпоселенческого характера по охране окружающей среды и природопользованию на территории Чайковского муниципального района" муниципальной программы "Организация охраны окружающей среды межпоселенческого характера на территории Чайковского муниципального района"</t>
  </si>
  <si>
    <t>Наименование разделов и подразделов</t>
  </si>
  <si>
    <t>Сумма,           тыс.руб.</t>
  </si>
  <si>
    <t>2 чтение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</si>
  <si>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</si>
  <si>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</si>
  <si>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</si>
  <si>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</si>
  <si>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</si>
  <si>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 xml:space="preserve">Другие вопросы в области национальной экономики 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</si>
  <si>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</si>
  <si>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</si>
  <si>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</si>
  <si>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</si>
  <si>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</si>
  <si>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</si>
  <si>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</si>
  <si>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</si>
  <si>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</si>
  <si>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Приложение 5 </t>
  </si>
  <si>
    <t>Приложение 4</t>
  </si>
  <si>
    <t>Расходы бюджета по разделам и подразделам классификации расходов бюджета за 2015 год</t>
  </si>
  <si>
    <t xml:space="preserve">Расходы бюджета по целевым статьям (муниципальным программам и непрограммным направлениям деятельности), группам видов расходов классификации расходов бюджета за 2015 год </t>
  </si>
  <si>
    <t xml:space="preserve"> по ведомственной структуре расходов бюджета за 2015 год</t>
  </si>
  <si>
    <t>от 25.05.2016 № 790</t>
  </si>
  <si>
    <t>от 25.05.2016  № 790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</si>
</sst>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"/>
    <numFmt numFmtId="166" formatCode="0.00000"/>
    <numFmt numFmtId="167" formatCode="0.0"/>
  </numFmts>
  <fonts count="2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60"/>
        <bgColor indexed="2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6">
    <xf numFmtId="0" fontId="0" fillId="0" borderId="0"/>
    <xf numFmtId="0" fontId="17" fillId="0" borderId="0"/>
    <xf numFmtId="0" fontId="17" fillId="4" borderId="13" applyNumberFormat="0" applyProtection="0">
      <alignment horizontal="left" vertical="center" indent="1"/>
    </xf>
    <xf numFmtId="0" fontId="17" fillId="5" borderId="13" applyNumberFormat="0" applyProtection="0">
      <alignment horizontal="left" vertical="center" indent="1"/>
    </xf>
    <xf numFmtId="4" fontId="24" fillId="0" borderId="14" applyNumberFormat="0" applyProtection="0">
      <alignment horizontal="right" vertical="center"/>
    </xf>
    <xf numFmtId="0" fontId="25" fillId="6" borderId="0"/>
  </cellStyleXfs>
  <cellXfs count="187">
    <xf numFmtId="0" fontId="0" fillId="0" borderId="0" xfId="0"/>
    <xf numFmtId="49" fontId="1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/>
    <xf numFmtId="0" fontId="0" fillId="0" borderId="0" xfId="0" applyFont="1"/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 applyProtection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4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right" vertical="top"/>
    </xf>
    <xf numFmtId="0" fontId="11" fillId="0" borderId="0" xfId="0" applyFont="1"/>
    <xf numFmtId="164" fontId="0" fillId="0" borderId="0" xfId="0" applyNumberFormat="1"/>
    <xf numFmtId="164" fontId="1" fillId="0" borderId="1" xfId="0" applyNumberFormat="1" applyFont="1" applyFill="1" applyBorder="1" applyAlignment="1">
      <alignment horizontal="right" vertical="top"/>
    </xf>
    <xf numFmtId="0" fontId="14" fillId="0" borderId="0" xfId="0" applyFont="1"/>
    <xf numFmtId="49" fontId="1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2" fillId="0" borderId="2" xfId="0" applyNumberFormat="1" applyFont="1" applyBorder="1" applyAlignment="1" applyProtection="1">
      <alignment horizontal="right" vertical="top" wrapText="1"/>
    </xf>
    <xf numFmtId="0" fontId="10" fillId="0" borderId="0" xfId="0" applyFont="1" applyAlignment="1">
      <alignment wrapText="1"/>
    </xf>
    <xf numFmtId="0" fontId="2" fillId="0" borderId="0" xfId="0" applyFont="1" applyFill="1"/>
    <xf numFmtId="0" fontId="8" fillId="0" borderId="0" xfId="0" applyFont="1" applyFill="1"/>
    <xf numFmtId="0" fontId="2" fillId="0" borderId="0" xfId="0" applyFont="1" applyFill="1" applyAlignment="1"/>
    <xf numFmtId="167" fontId="16" fillId="0" borderId="1" xfId="0" applyNumberFormat="1" applyFont="1" applyFill="1" applyBorder="1" applyAlignment="1">
      <alignment vertical="top" wrapText="1"/>
    </xf>
    <xf numFmtId="167" fontId="16" fillId="0" borderId="1" xfId="0" applyNumberFormat="1" applyFont="1" applyFill="1" applyBorder="1" applyAlignment="1">
      <alignment horizontal="justify" vertical="top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horizontal="justify" vertical="top" wrapText="1"/>
    </xf>
    <xf numFmtId="0" fontId="16" fillId="0" borderId="1" xfId="0" applyNumberFormat="1" applyFont="1" applyFill="1" applyBorder="1" applyAlignment="1">
      <alignment horizontal="justify" vertical="justify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/>
    </xf>
    <xf numFmtId="1" fontId="16" fillId="0" borderId="1" xfId="0" applyNumberFormat="1" applyFont="1" applyFill="1" applyBorder="1" applyAlignment="1">
      <alignment vertical="top" wrapText="1"/>
    </xf>
    <xf numFmtId="1" fontId="16" fillId="0" borderId="1" xfId="0" applyNumberFormat="1" applyFont="1" applyFill="1" applyBorder="1" applyAlignment="1">
      <alignment horizontal="justify" vertical="top" wrapText="1"/>
    </xf>
    <xf numFmtId="1" fontId="16" fillId="0" borderId="1" xfId="0" applyNumberFormat="1" applyFont="1" applyFill="1" applyBorder="1" applyAlignment="1">
      <alignment horizontal="justify" vertical="justify" wrapText="1"/>
    </xf>
    <xf numFmtId="164" fontId="10" fillId="0" borderId="1" xfId="0" applyNumberFormat="1" applyFont="1" applyFill="1" applyBorder="1" applyAlignment="1" applyProtection="1">
      <alignment horizontal="right" vertical="center"/>
    </xf>
    <xf numFmtId="0" fontId="17" fillId="0" borderId="0" xfId="0" applyFont="1"/>
    <xf numFmtId="164" fontId="6" fillId="0" borderId="0" xfId="0" applyNumberFormat="1" applyFont="1" applyFill="1" applyBorder="1" applyAlignment="1" applyProtection="1">
      <alignment horizontal="right"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top" wrapText="1"/>
    </xf>
    <xf numFmtId="0" fontId="19" fillId="0" borderId="1" xfId="0" applyNumberFormat="1" applyFont="1" applyFill="1" applyBorder="1" applyAlignment="1">
      <alignment horizontal="justify" vertical="top" wrapText="1"/>
    </xf>
    <xf numFmtId="164" fontId="19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justify" wrapText="1"/>
    </xf>
    <xf numFmtId="49" fontId="16" fillId="0" borderId="1" xfId="0" applyNumberFormat="1" applyFont="1" applyFill="1" applyBorder="1" applyAlignment="1">
      <alignment horizontal="justify" vertical="top" wrapText="1"/>
    </xf>
    <xf numFmtId="49" fontId="16" fillId="0" borderId="1" xfId="0" applyNumberFormat="1" applyFont="1" applyFill="1" applyBorder="1" applyAlignment="1">
      <alignment horizontal="justify" vertical="justify" wrapText="1"/>
    </xf>
    <xf numFmtId="0" fontId="19" fillId="0" borderId="1" xfId="0" applyNumberFormat="1" applyFont="1" applyFill="1" applyBorder="1" applyAlignment="1">
      <alignment horizontal="justify" vertical="justify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7" xfId="0" applyFont="1" applyFill="1" applyBorder="1" applyAlignment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justify" wrapText="1"/>
    </xf>
    <xf numFmtId="0" fontId="10" fillId="0" borderId="0" xfId="0" applyFont="1" applyFill="1"/>
    <xf numFmtId="0" fontId="10" fillId="0" borderId="0" xfId="0" applyFont="1" applyFill="1" applyAlignment="1">
      <alignment horizontal="justify" vertical="justify" wrapText="1"/>
    </xf>
    <xf numFmtId="166" fontId="10" fillId="0" borderId="0" xfId="0" applyNumberFormat="1" applyFont="1" applyFill="1"/>
    <xf numFmtId="0" fontId="10" fillId="0" borderId="0" xfId="0" applyFont="1" applyFill="1" applyBorder="1" applyAlignment="1"/>
    <xf numFmtId="0" fontId="10" fillId="0" borderId="0" xfId="0" applyFont="1" applyFill="1" applyBorder="1"/>
    <xf numFmtId="0" fontId="2" fillId="0" borderId="7" xfId="0" applyFont="1" applyFill="1" applyBorder="1" applyAlignment="1">
      <alignment horizontal="right"/>
    </xf>
    <xf numFmtId="0" fontId="0" fillId="0" borderId="0" xfId="0" applyBorder="1"/>
    <xf numFmtId="0" fontId="13" fillId="2" borderId="0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20" fillId="0" borderId="0" xfId="0" applyFont="1"/>
    <xf numFmtId="0" fontId="13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164" fontId="1" fillId="0" borderId="1" xfId="0" applyNumberFormat="1" applyFont="1" applyBorder="1" applyAlignment="1">
      <alignment horizontal="right" vertical="top"/>
    </xf>
    <xf numFmtId="164" fontId="2" fillId="2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0" fillId="0" borderId="0" xfId="1" applyFont="1" applyAlignment="1">
      <alignment vertical="top" wrapText="1"/>
    </xf>
    <xf numFmtId="0" fontId="2" fillId="0" borderId="0" xfId="1" applyFont="1"/>
    <xf numFmtId="0" fontId="1" fillId="0" borderId="3" xfId="1" applyFont="1" applyBorder="1" applyAlignment="1">
      <alignment horizontal="center" vertical="top"/>
    </xf>
    <xf numFmtId="0" fontId="1" fillId="0" borderId="3" xfId="1" applyFont="1" applyBorder="1" applyAlignment="1">
      <alignment vertical="top" wrapText="1"/>
    </xf>
    <xf numFmtId="164" fontId="1" fillId="0" borderId="3" xfId="1" applyNumberFormat="1" applyFont="1" applyBorder="1" applyAlignment="1">
      <alignment vertical="top"/>
    </xf>
    <xf numFmtId="0" fontId="1" fillId="0" borderId="0" xfId="1" applyFont="1"/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164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horizontal="center" vertical="top"/>
    </xf>
    <xf numFmtId="49" fontId="2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49" fontId="1" fillId="0" borderId="1" xfId="1" applyNumberFormat="1" applyFont="1" applyBorder="1" applyAlignment="1">
      <alignment horizontal="center" vertical="top"/>
    </xf>
    <xf numFmtId="49" fontId="1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horizontal="left" vertical="top"/>
    </xf>
    <xf numFmtId="164" fontId="1" fillId="0" borderId="12" xfId="1" applyNumberFormat="1" applyFont="1" applyBorder="1" applyAlignment="1">
      <alignment vertical="top"/>
    </xf>
    <xf numFmtId="164" fontId="2" fillId="0" borderId="0" xfId="1" applyNumberFormat="1" applyFont="1"/>
    <xf numFmtId="4" fontId="2" fillId="0" borderId="0" xfId="1" applyNumberFormat="1" applyFont="1"/>
    <xf numFmtId="0" fontId="13" fillId="0" borderId="0" xfId="1" applyFont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justify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horizontal="right" wrapText="1"/>
    </xf>
    <xf numFmtId="0" fontId="1" fillId="2" borderId="4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 vertical="top"/>
    </xf>
    <xf numFmtId="0" fontId="1" fillId="0" borderId="11" xfId="1" applyFont="1" applyBorder="1" applyAlignment="1">
      <alignment horizontal="left" vertical="top"/>
    </xf>
    <xf numFmtId="0" fontId="10" fillId="0" borderId="0" xfId="1" applyFont="1" applyAlignment="1">
      <alignment horizontal="right" vertical="top" wrapText="1"/>
    </xf>
    <xf numFmtId="0" fontId="8" fillId="0" borderId="0" xfId="1" applyFont="1" applyAlignment="1">
      <alignment horizontal="center" vertical="center" wrapText="1"/>
    </xf>
    <xf numFmtId="49" fontId="23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</cellXfs>
  <cellStyles count="6">
    <cellStyle name="SAPBEXHLevel0" xfId="2"/>
    <cellStyle name="SAPBEXHLevel1" xfId="3"/>
    <cellStyle name="SAPBEXstdData 2" xfId="4"/>
    <cellStyle name="Обычный" xfId="0" builtinId="0"/>
    <cellStyle name="Обычный 2" xfId="1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AKOVL~1/LOCALS~1/Temp/Rar$DI00.781/&#1055;&#1088;&#1080;&#1083;&#1086;&#1078;&#1077;&#1085;&#1080;&#1103;%20&#1082;%20&#1088;&#1077;&#1096;.%20735%20&#1086;&#1090;%2023.12.2015%20&#1080;&#1079;&#1084;.%20&#1074;%20&#1073;&#1102;&#1076;&#1078;&#1077;&#1090;%202015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1">
          <cell r="F11">
            <v>60224.65</v>
          </cell>
          <cell r="G11">
            <v>-42</v>
          </cell>
        </row>
        <row r="23">
          <cell r="F23">
            <v>706.25</v>
          </cell>
          <cell r="G23">
            <v>0</v>
          </cell>
        </row>
        <row r="110">
          <cell r="F110">
            <v>506.25</v>
          </cell>
        </row>
        <row r="169">
          <cell r="F169">
            <v>7.6</v>
          </cell>
          <cell r="G169">
            <v>0</v>
          </cell>
        </row>
        <row r="177">
          <cell r="F177">
            <v>59.8</v>
          </cell>
        </row>
        <row r="210">
          <cell r="F210">
            <v>872.2</v>
          </cell>
        </row>
        <row r="251">
          <cell r="F251">
            <v>30</v>
          </cell>
        </row>
        <row r="263">
          <cell r="F263">
            <v>14878.45</v>
          </cell>
          <cell r="G263">
            <v>0</v>
          </cell>
        </row>
        <row r="307">
          <cell r="F307">
            <v>223.2</v>
          </cell>
        </row>
        <row r="341">
          <cell r="F341">
            <v>32810.5</v>
          </cell>
          <cell r="G341">
            <v>0</v>
          </cell>
        </row>
        <row r="353">
          <cell r="F353">
            <v>25771.5</v>
          </cell>
          <cell r="G353">
            <v>0</v>
          </cell>
        </row>
        <row r="440">
          <cell r="F440">
            <v>1488.2</v>
          </cell>
          <cell r="G440">
            <v>0</v>
          </cell>
        </row>
        <row r="469">
          <cell r="F469">
            <v>43.12</v>
          </cell>
        </row>
        <row r="574">
          <cell r="F574">
            <v>2294</v>
          </cell>
          <cell r="G574">
            <v>0</v>
          </cell>
        </row>
        <row r="579">
          <cell r="F579">
            <v>1494</v>
          </cell>
        </row>
        <row r="586">
          <cell r="F586">
            <v>71.400000000000006</v>
          </cell>
          <cell r="G586">
            <v>0</v>
          </cell>
        </row>
        <row r="651">
          <cell r="F651">
            <v>344.4</v>
          </cell>
          <cell r="G651">
            <v>0</v>
          </cell>
        </row>
        <row r="720">
          <cell r="F720">
            <v>100</v>
          </cell>
          <cell r="G720">
            <v>-100</v>
          </cell>
        </row>
        <row r="736">
          <cell r="F736">
            <v>613.51</v>
          </cell>
          <cell r="G736">
            <v>-85.27</v>
          </cell>
        </row>
        <row r="747">
          <cell r="F747">
            <v>7187.83</v>
          </cell>
          <cell r="G747">
            <v>0</v>
          </cell>
        </row>
        <row r="753">
          <cell r="F753">
            <v>250</v>
          </cell>
        </row>
        <row r="763">
          <cell r="BY763">
            <v>112.3</v>
          </cell>
        </row>
        <row r="773">
          <cell r="F773">
            <v>66542.460000000006</v>
          </cell>
          <cell r="G773">
            <v>-5231.72</v>
          </cell>
        </row>
        <row r="827">
          <cell r="F827">
            <v>200</v>
          </cell>
        </row>
        <row r="831">
          <cell r="F831">
            <v>130</v>
          </cell>
        </row>
        <row r="861">
          <cell r="G861">
            <v>480.065</v>
          </cell>
        </row>
        <row r="870">
          <cell r="F870">
            <v>1203.1500000000001</v>
          </cell>
          <cell r="G870">
            <v>0</v>
          </cell>
        </row>
        <row r="881">
          <cell r="F881">
            <v>113.2</v>
          </cell>
          <cell r="G881">
            <v>-20</v>
          </cell>
        </row>
        <row r="886">
          <cell r="F886">
            <v>55638</v>
          </cell>
          <cell r="G886">
            <v>0</v>
          </cell>
        </row>
        <row r="908">
          <cell r="BY908">
            <v>7972.6840000000002</v>
          </cell>
        </row>
        <row r="976">
          <cell r="F976">
            <v>4154.87</v>
          </cell>
          <cell r="G976">
            <v>-22.3</v>
          </cell>
        </row>
        <row r="1024">
          <cell r="F1024">
            <v>1390</v>
          </cell>
          <cell r="G1024">
            <v>0</v>
          </cell>
        </row>
        <row r="1255">
          <cell r="BY1255">
            <v>1956787.5209999999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workbookViewId="0">
      <selection activeCell="C15" sqref="C15"/>
    </sheetView>
  </sheetViews>
  <sheetFormatPr defaultRowHeight="15"/>
  <cols>
    <col min="1" max="1" width="24.140625" customWidth="1"/>
    <col min="2" max="2" width="54.140625" customWidth="1"/>
    <col min="3" max="3" width="15.85546875" customWidth="1"/>
    <col min="253" max="253" width="24.140625" customWidth="1"/>
    <col min="254" max="254" width="54.140625" customWidth="1"/>
    <col min="255" max="257" width="15.85546875" customWidth="1"/>
    <col min="258" max="259" width="9.28515625" customWidth="1"/>
    <col min="509" max="509" width="24.140625" customWidth="1"/>
    <col min="510" max="510" width="54.140625" customWidth="1"/>
    <col min="511" max="513" width="15.85546875" customWidth="1"/>
    <col min="514" max="515" width="9.28515625" customWidth="1"/>
    <col min="765" max="765" width="24.140625" customWidth="1"/>
    <col min="766" max="766" width="54.140625" customWidth="1"/>
    <col min="767" max="769" width="15.85546875" customWidth="1"/>
    <col min="770" max="771" width="9.28515625" customWidth="1"/>
    <col min="1021" max="1021" width="24.140625" customWidth="1"/>
    <col min="1022" max="1022" width="54.140625" customWidth="1"/>
    <col min="1023" max="1025" width="15.85546875" customWidth="1"/>
    <col min="1026" max="1027" width="9.28515625" customWidth="1"/>
    <col min="1277" max="1277" width="24.140625" customWidth="1"/>
    <col min="1278" max="1278" width="54.140625" customWidth="1"/>
    <col min="1279" max="1281" width="15.85546875" customWidth="1"/>
    <col min="1282" max="1283" width="9.28515625" customWidth="1"/>
    <col min="1533" max="1533" width="24.140625" customWidth="1"/>
    <col min="1534" max="1534" width="54.140625" customWidth="1"/>
    <col min="1535" max="1537" width="15.85546875" customWidth="1"/>
    <col min="1538" max="1539" width="9.28515625" customWidth="1"/>
    <col min="1789" max="1789" width="24.140625" customWidth="1"/>
    <col min="1790" max="1790" width="54.140625" customWidth="1"/>
    <col min="1791" max="1793" width="15.85546875" customWidth="1"/>
    <col min="1794" max="1795" width="9.28515625" customWidth="1"/>
    <col min="2045" max="2045" width="24.140625" customWidth="1"/>
    <col min="2046" max="2046" width="54.140625" customWidth="1"/>
    <col min="2047" max="2049" width="15.85546875" customWidth="1"/>
    <col min="2050" max="2051" width="9.28515625" customWidth="1"/>
    <col min="2301" max="2301" width="24.140625" customWidth="1"/>
    <col min="2302" max="2302" width="54.140625" customWidth="1"/>
    <col min="2303" max="2305" width="15.85546875" customWidth="1"/>
    <col min="2306" max="2307" width="9.28515625" customWidth="1"/>
    <col min="2557" max="2557" width="24.140625" customWidth="1"/>
    <col min="2558" max="2558" width="54.140625" customWidth="1"/>
    <col min="2559" max="2561" width="15.85546875" customWidth="1"/>
    <col min="2562" max="2563" width="9.28515625" customWidth="1"/>
    <col min="2813" max="2813" width="24.140625" customWidth="1"/>
    <col min="2814" max="2814" width="54.140625" customWidth="1"/>
    <col min="2815" max="2817" width="15.85546875" customWidth="1"/>
    <col min="2818" max="2819" width="9.28515625" customWidth="1"/>
    <col min="3069" max="3069" width="24.140625" customWidth="1"/>
    <col min="3070" max="3070" width="54.140625" customWidth="1"/>
    <col min="3071" max="3073" width="15.85546875" customWidth="1"/>
    <col min="3074" max="3075" width="9.28515625" customWidth="1"/>
    <col min="3325" max="3325" width="24.140625" customWidth="1"/>
    <col min="3326" max="3326" width="54.140625" customWidth="1"/>
    <col min="3327" max="3329" width="15.85546875" customWidth="1"/>
    <col min="3330" max="3331" width="9.28515625" customWidth="1"/>
    <col min="3581" max="3581" width="24.140625" customWidth="1"/>
    <col min="3582" max="3582" width="54.140625" customWidth="1"/>
    <col min="3583" max="3585" width="15.85546875" customWidth="1"/>
    <col min="3586" max="3587" width="9.28515625" customWidth="1"/>
    <col min="3837" max="3837" width="24.140625" customWidth="1"/>
    <col min="3838" max="3838" width="54.140625" customWidth="1"/>
    <col min="3839" max="3841" width="15.85546875" customWidth="1"/>
    <col min="3842" max="3843" width="9.28515625" customWidth="1"/>
    <col min="4093" max="4093" width="24.140625" customWidth="1"/>
    <col min="4094" max="4094" width="54.140625" customWidth="1"/>
    <col min="4095" max="4097" width="15.85546875" customWidth="1"/>
    <col min="4098" max="4099" width="9.28515625" customWidth="1"/>
    <col min="4349" max="4349" width="24.140625" customWidth="1"/>
    <col min="4350" max="4350" width="54.140625" customWidth="1"/>
    <col min="4351" max="4353" width="15.85546875" customWidth="1"/>
    <col min="4354" max="4355" width="9.28515625" customWidth="1"/>
    <col min="4605" max="4605" width="24.140625" customWidth="1"/>
    <col min="4606" max="4606" width="54.140625" customWidth="1"/>
    <col min="4607" max="4609" width="15.85546875" customWidth="1"/>
    <col min="4610" max="4611" width="9.28515625" customWidth="1"/>
    <col min="4861" max="4861" width="24.140625" customWidth="1"/>
    <col min="4862" max="4862" width="54.140625" customWidth="1"/>
    <col min="4863" max="4865" width="15.85546875" customWidth="1"/>
    <col min="4866" max="4867" width="9.28515625" customWidth="1"/>
    <col min="5117" max="5117" width="24.140625" customWidth="1"/>
    <col min="5118" max="5118" width="54.140625" customWidth="1"/>
    <col min="5119" max="5121" width="15.85546875" customWidth="1"/>
    <col min="5122" max="5123" width="9.28515625" customWidth="1"/>
    <col min="5373" max="5373" width="24.140625" customWidth="1"/>
    <col min="5374" max="5374" width="54.140625" customWidth="1"/>
    <col min="5375" max="5377" width="15.85546875" customWidth="1"/>
    <col min="5378" max="5379" width="9.28515625" customWidth="1"/>
    <col min="5629" max="5629" width="24.140625" customWidth="1"/>
    <col min="5630" max="5630" width="54.140625" customWidth="1"/>
    <col min="5631" max="5633" width="15.85546875" customWidth="1"/>
    <col min="5634" max="5635" width="9.28515625" customWidth="1"/>
    <col min="5885" max="5885" width="24.140625" customWidth="1"/>
    <col min="5886" max="5886" width="54.140625" customWidth="1"/>
    <col min="5887" max="5889" width="15.85546875" customWidth="1"/>
    <col min="5890" max="5891" width="9.28515625" customWidth="1"/>
    <col min="6141" max="6141" width="24.140625" customWidth="1"/>
    <col min="6142" max="6142" width="54.140625" customWidth="1"/>
    <col min="6143" max="6145" width="15.85546875" customWidth="1"/>
    <col min="6146" max="6147" width="9.28515625" customWidth="1"/>
    <col min="6397" max="6397" width="24.140625" customWidth="1"/>
    <col min="6398" max="6398" width="54.140625" customWidth="1"/>
    <col min="6399" max="6401" width="15.85546875" customWidth="1"/>
    <col min="6402" max="6403" width="9.28515625" customWidth="1"/>
    <col min="6653" max="6653" width="24.140625" customWidth="1"/>
    <col min="6654" max="6654" width="54.140625" customWidth="1"/>
    <col min="6655" max="6657" width="15.85546875" customWidth="1"/>
    <col min="6658" max="6659" width="9.28515625" customWidth="1"/>
    <col min="6909" max="6909" width="24.140625" customWidth="1"/>
    <col min="6910" max="6910" width="54.140625" customWidth="1"/>
    <col min="6911" max="6913" width="15.85546875" customWidth="1"/>
    <col min="6914" max="6915" width="9.28515625" customWidth="1"/>
    <col min="7165" max="7165" width="24.140625" customWidth="1"/>
    <col min="7166" max="7166" width="54.140625" customWidth="1"/>
    <col min="7167" max="7169" width="15.85546875" customWidth="1"/>
    <col min="7170" max="7171" width="9.28515625" customWidth="1"/>
    <col min="7421" max="7421" width="24.140625" customWidth="1"/>
    <col min="7422" max="7422" width="54.140625" customWidth="1"/>
    <col min="7423" max="7425" width="15.85546875" customWidth="1"/>
    <col min="7426" max="7427" width="9.28515625" customWidth="1"/>
    <col min="7677" max="7677" width="24.140625" customWidth="1"/>
    <col min="7678" max="7678" width="54.140625" customWidth="1"/>
    <col min="7679" max="7681" width="15.85546875" customWidth="1"/>
    <col min="7682" max="7683" width="9.28515625" customWidth="1"/>
    <col min="7933" max="7933" width="24.140625" customWidth="1"/>
    <col min="7934" max="7934" width="54.140625" customWidth="1"/>
    <col min="7935" max="7937" width="15.85546875" customWidth="1"/>
    <col min="7938" max="7939" width="9.28515625" customWidth="1"/>
    <col min="8189" max="8189" width="24.140625" customWidth="1"/>
    <col min="8190" max="8190" width="54.140625" customWidth="1"/>
    <col min="8191" max="8193" width="15.85546875" customWidth="1"/>
    <col min="8194" max="8195" width="9.28515625" customWidth="1"/>
    <col min="8445" max="8445" width="24.140625" customWidth="1"/>
    <col min="8446" max="8446" width="54.140625" customWidth="1"/>
    <col min="8447" max="8449" width="15.85546875" customWidth="1"/>
    <col min="8450" max="8451" width="9.28515625" customWidth="1"/>
    <col min="8701" max="8701" width="24.140625" customWidth="1"/>
    <col min="8702" max="8702" width="54.140625" customWidth="1"/>
    <col min="8703" max="8705" width="15.85546875" customWidth="1"/>
    <col min="8706" max="8707" width="9.28515625" customWidth="1"/>
    <col min="8957" max="8957" width="24.140625" customWidth="1"/>
    <col min="8958" max="8958" width="54.140625" customWidth="1"/>
    <col min="8959" max="8961" width="15.85546875" customWidth="1"/>
    <col min="8962" max="8963" width="9.28515625" customWidth="1"/>
    <col min="9213" max="9213" width="24.140625" customWidth="1"/>
    <col min="9214" max="9214" width="54.140625" customWidth="1"/>
    <col min="9215" max="9217" width="15.85546875" customWidth="1"/>
    <col min="9218" max="9219" width="9.28515625" customWidth="1"/>
    <col min="9469" max="9469" width="24.140625" customWidth="1"/>
    <col min="9470" max="9470" width="54.140625" customWidth="1"/>
    <col min="9471" max="9473" width="15.85546875" customWidth="1"/>
    <col min="9474" max="9475" width="9.28515625" customWidth="1"/>
    <col min="9725" max="9725" width="24.140625" customWidth="1"/>
    <col min="9726" max="9726" width="54.140625" customWidth="1"/>
    <col min="9727" max="9729" width="15.85546875" customWidth="1"/>
    <col min="9730" max="9731" width="9.28515625" customWidth="1"/>
    <col min="9981" max="9981" width="24.140625" customWidth="1"/>
    <col min="9982" max="9982" width="54.140625" customWidth="1"/>
    <col min="9983" max="9985" width="15.85546875" customWidth="1"/>
    <col min="9986" max="9987" width="9.28515625" customWidth="1"/>
    <col min="10237" max="10237" width="24.140625" customWidth="1"/>
    <col min="10238" max="10238" width="54.140625" customWidth="1"/>
    <col min="10239" max="10241" width="15.85546875" customWidth="1"/>
    <col min="10242" max="10243" width="9.28515625" customWidth="1"/>
    <col min="10493" max="10493" width="24.140625" customWidth="1"/>
    <col min="10494" max="10494" width="54.140625" customWidth="1"/>
    <col min="10495" max="10497" width="15.85546875" customWidth="1"/>
    <col min="10498" max="10499" width="9.28515625" customWidth="1"/>
    <col min="10749" max="10749" width="24.140625" customWidth="1"/>
    <col min="10750" max="10750" width="54.140625" customWidth="1"/>
    <col min="10751" max="10753" width="15.85546875" customWidth="1"/>
    <col min="10754" max="10755" width="9.28515625" customWidth="1"/>
    <col min="11005" max="11005" width="24.140625" customWidth="1"/>
    <col min="11006" max="11006" width="54.140625" customWidth="1"/>
    <col min="11007" max="11009" width="15.85546875" customWidth="1"/>
    <col min="11010" max="11011" width="9.28515625" customWidth="1"/>
    <col min="11261" max="11261" width="24.140625" customWidth="1"/>
    <col min="11262" max="11262" width="54.140625" customWidth="1"/>
    <col min="11263" max="11265" width="15.85546875" customWidth="1"/>
    <col min="11266" max="11267" width="9.28515625" customWidth="1"/>
    <col min="11517" max="11517" width="24.140625" customWidth="1"/>
    <col min="11518" max="11518" width="54.140625" customWidth="1"/>
    <col min="11519" max="11521" width="15.85546875" customWidth="1"/>
    <col min="11522" max="11523" width="9.28515625" customWidth="1"/>
    <col min="11773" max="11773" width="24.140625" customWidth="1"/>
    <col min="11774" max="11774" width="54.140625" customWidth="1"/>
    <col min="11775" max="11777" width="15.85546875" customWidth="1"/>
    <col min="11778" max="11779" width="9.28515625" customWidth="1"/>
    <col min="12029" max="12029" width="24.140625" customWidth="1"/>
    <col min="12030" max="12030" width="54.140625" customWidth="1"/>
    <col min="12031" max="12033" width="15.85546875" customWidth="1"/>
    <col min="12034" max="12035" width="9.28515625" customWidth="1"/>
    <col min="12285" max="12285" width="24.140625" customWidth="1"/>
    <col min="12286" max="12286" width="54.140625" customWidth="1"/>
    <col min="12287" max="12289" width="15.85546875" customWidth="1"/>
    <col min="12290" max="12291" width="9.28515625" customWidth="1"/>
    <col min="12541" max="12541" width="24.140625" customWidth="1"/>
    <col min="12542" max="12542" width="54.140625" customWidth="1"/>
    <col min="12543" max="12545" width="15.85546875" customWidth="1"/>
    <col min="12546" max="12547" width="9.28515625" customWidth="1"/>
    <col min="12797" max="12797" width="24.140625" customWidth="1"/>
    <col min="12798" max="12798" width="54.140625" customWidth="1"/>
    <col min="12799" max="12801" width="15.85546875" customWidth="1"/>
    <col min="12802" max="12803" width="9.28515625" customWidth="1"/>
    <col min="13053" max="13053" width="24.140625" customWidth="1"/>
    <col min="13054" max="13054" width="54.140625" customWidth="1"/>
    <col min="13055" max="13057" width="15.85546875" customWidth="1"/>
    <col min="13058" max="13059" width="9.28515625" customWidth="1"/>
    <col min="13309" max="13309" width="24.140625" customWidth="1"/>
    <col min="13310" max="13310" width="54.140625" customWidth="1"/>
    <col min="13311" max="13313" width="15.85546875" customWidth="1"/>
    <col min="13314" max="13315" width="9.28515625" customWidth="1"/>
    <col min="13565" max="13565" width="24.140625" customWidth="1"/>
    <col min="13566" max="13566" width="54.140625" customWidth="1"/>
    <col min="13567" max="13569" width="15.85546875" customWidth="1"/>
    <col min="13570" max="13571" width="9.28515625" customWidth="1"/>
    <col min="13821" max="13821" width="24.140625" customWidth="1"/>
    <col min="13822" max="13822" width="54.140625" customWidth="1"/>
    <col min="13823" max="13825" width="15.85546875" customWidth="1"/>
    <col min="13826" max="13827" width="9.28515625" customWidth="1"/>
    <col min="14077" max="14077" width="24.140625" customWidth="1"/>
    <col min="14078" max="14078" width="54.140625" customWidth="1"/>
    <col min="14079" max="14081" width="15.85546875" customWidth="1"/>
    <col min="14082" max="14083" width="9.28515625" customWidth="1"/>
    <col min="14333" max="14333" width="24.140625" customWidth="1"/>
    <col min="14334" max="14334" width="54.140625" customWidth="1"/>
    <col min="14335" max="14337" width="15.85546875" customWidth="1"/>
    <col min="14338" max="14339" width="9.28515625" customWidth="1"/>
    <col min="14589" max="14589" width="24.140625" customWidth="1"/>
    <col min="14590" max="14590" width="54.140625" customWidth="1"/>
    <col min="14591" max="14593" width="15.85546875" customWidth="1"/>
    <col min="14594" max="14595" width="9.28515625" customWidth="1"/>
    <col min="14845" max="14845" width="24.140625" customWidth="1"/>
    <col min="14846" max="14846" width="54.140625" customWidth="1"/>
    <col min="14847" max="14849" width="15.85546875" customWidth="1"/>
    <col min="14850" max="14851" width="9.28515625" customWidth="1"/>
    <col min="15101" max="15101" width="24.140625" customWidth="1"/>
    <col min="15102" max="15102" width="54.140625" customWidth="1"/>
    <col min="15103" max="15105" width="15.85546875" customWidth="1"/>
    <col min="15106" max="15107" width="9.28515625" customWidth="1"/>
    <col min="15357" max="15357" width="24.140625" customWidth="1"/>
    <col min="15358" max="15358" width="54.140625" customWidth="1"/>
    <col min="15359" max="15361" width="15.85546875" customWidth="1"/>
    <col min="15362" max="15363" width="9.28515625" customWidth="1"/>
    <col min="15613" max="15613" width="24.140625" customWidth="1"/>
    <col min="15614" max="15614" width="54.140625" customWidth="1"/>
    <col min="15615" max="15617" width="15.85546875" customWidth="1"/>
    <col min="15618" max="15619" width="9.28515625" customWidth="1"/>
    <col min="15869" max="15869" width="24.140625" customWidth="1"/>
    <col min="15870" max="15870" width="54.140625" customWidth="1"/>
    <col min="15871" max="15873" width="15.85546875" customWidth="1"/>
    <col min="15874" max="15875" width="9.28515625" customWidth="1"/>
    <col min="16125" max="16125" width="24.140625" customWidth="1"/>
    <col min="16126" max="16126" width="54.140625" customWidth="1"/>
    <col min="16127" max="16129" width="15.85546875" customWidth="1"/>
    <col min="16130" max="16131" width="9.28515625" customWidth="1"/>
  </cols>
  <sheetData>
    <row r="1" spans="1:6" s="97" customFormat="1" ht="17.25" customHeight="1">
      <c r="B1" s="164" t="s">
        <v>809</v>
      </c>
      <c r="C1" s="165"/>
    </row>
    <row r="2" spans="1:6" s="97" customFormat="1" ht="15" customHeight="1">
      <c r="B2" s="164" t="s">
        <v>1162</v>
      </c>
      <c r="C2" s="165"/>
    </row>
    <row r="3" spans="1:6" s="97" customFormat="1" ht="15" customHeight="1">
      <c r="B3" s="164" t="s">
        <v>810</v>
      </c>
      <c r="C3" s="165"/>
    </row>
    <row r="4" spans="1:6" s="100" customFormat="1" ht="15" customHeight="1">
      <c r="B4" s="164" t="s">
        <v>1200</v>
      </c>
      <c r="C4" s="165"/>
    </row>
    <row r="5" spans="1:6" s="100" customFormat="1" ht="15" customHeight="1">
      <c r="B5" s="101"/>
    </row>
    <row r="6" spans="1:6" s="102" customFormat="1" ht="15" customHeight="1">
      <c r="B6" s="103"/>
      <c r="C6" s="104"/>
    </row>
    <row r="7" spans="1:6" s="102" customFormat="1" ht="59.25" customHeight="1">
      <c r="A7" s="166" t="s">
        <v>1163</v>
      </c>
      <c r="B7" s="166"/>
      <c r="C7" s="166"/>
    </row>
    <row r="8" spans="1:6" s="106" customFormat="1" ht="15.75">
      <c r="A8" s="105"/>
      <c r="B8" s="162"/>
      <c r="C8" s="163"/>
    </row>
    <row r="9" spans="1:6" s="67" customFormat="1" ht="18.75">
      <c r="A9" s="68"/>
      <c r="B9" s="99"/>
      <c r="C9" s="107" t="s">
        <v>662</v>
      </c>
    </row>
    <row r="10" spans="1:6" s="25" customFormat="1" ht="12.75" customHeight="1">
      <c r="A10" s="159" t="s">
        <v>811</v>
      </c>
      <c r="B10" s="159" t="s">
        <v>812</v>
      </c>
      <c r="C10" s="160" t="s">
        <v>1172</v>
      </c>
    </row>
    <row r="11" spans="1:6" s="25" customFormat="1">
      <c r="A11" s="159"/>
      <c r="B11" s="159"/>
      <c r="C11" s="161"/>
    </row>
    <row r="12" spans="1:6" s="66" customFormat="1">
      <c r="A12" s="122">
        <v>1</v>
      </c>
      <c r="B12" s="122">
        <v>2</v>
      </c>
      <c r="C12" s="123">
        <v>3</v>
      </c>
      <c r="E12" s="25"/>
      <c r="F12" s="25"/>
    </row>
    <row r="13" spans="1:6" ht="15.75">
      <c r="A13" s="69" t="s">
        <v>813</v>
      </c>
      <c r="B13" s="70" t="s">
        <v>814</v>
      </c>
      <c r="C13" s="71">
        <v>517870.76611999993</v>
      </c>
    </row>
    <row r="14" spans="1:6" ht="15.75">
      <c r="A14" s="72" t="s">
        <v>815</v>
      </c>
      <c r="B14" s="73" t="s">
        <v>816</v>
      </c>
      <c r="C14" s="71">
        <v>341198.01915999997</v>
      </c>
    </row>
    <row r="15" spans="1:6" ht="15.75">
      <c r="A15" s="72" t="s">
        <v>817</v>
      </c>
      <c r="B15" s="73" t="s">
        <v>818</v>
      </c>
      <c r="C15" s="71">
        <v>341198.01915999997</v>
      </c>
    </row>
    <row r="16" spans="1:6" ht="81.75" hidden="1" customHeight="1">
      <c r="A16" s="72" t="s">
        <v>819</v>
      </c>
      <c r="B16" s="74" t="s">
        <v>820</v>
      </c>
      <c r="C16" s="75">
        <v>336297.89893000002</v>
      </c>
    </row>
    <row r="17" spans="1:3" ht="126" hidden="1" customHeight="1">
      <c r="A17" s="72" t="s">
        <v>821</v>
      </c>
      <c r="B17" s="74" t="s">
        <v>822</v>
      </c>
      <c r="C17" s="75">
        <v>2212.11058</v>
      </c>
    </row>
    <row r="18" spans="1:3" ht="50.25" hidden="1" customHeight="1">
      <c r="A18" s="72" t="s">
        <v>823</v>
      </c>
      <c r="B18" s="74" t="s">
        <v>824</v>
      </c>
      <c r="C18" s="75">
        <v>2448.8840100000002</v>
      </c>
    </row>
    <row r="19" spans="1:3" ht="95.25" hidden="1" customHeight="1">
      <c r="A19" s="72" t="s">
        <v>825</v>
      </c>
      <c r="B19" s="74" t="s">
        <v>826</v>
      </c>
      <c r="C19" s="75">
        <v>239.12564</v>
      </c>
    </row>
    <row r="20" spans="1:3" ht="47.25">
      <c r="A20" s="72" t="s">
        <v>827</v>
      </c>
      <c r="B20" s="73" t="s">
        <v>828</v>
      </c>
      <c r="C20" s="71">
        <v>3947.5929699999997</v>
      </c>
    </row>
    <row r="21" spans="1:3" ht="33.75" customHeight="1">
      <c r="A21" s="72" t="s">
        <v>829</v>
      </c>
      <c r="B21" s="73" t="s">
        <v>830</v>
      </c>
      <c r="C21" s="71">
        <v>3947.5929699999997</v>
      </c>
    </row>
    <row r="22" spans="1:3" ht="94.5" hidden="1">
      <c r="A22" s="72" t="s">
        <v>831</v>
      </c>
      <c r="B22" s="73" t="s">
        <v>832</v>
      </c>
      <c r="C22" s="71">
        <v>1376.1420599999999</v>
      </c>
    </row>
    <row r="23" spans="1:3" ht="110.25" hidden="1">
      <c r="A23" s="72" t="s">
        <v>833</v>
      </c>
      <c r="B23" s="73" t="s">
        <v>834</v>
      </c>
      <c r="C23" s="71">
        <v>37.280659999999997</v>
      </c>
    </row>
    <row r="24" spans="1:3" ht="94.5" hidden="1">
      <c r="A24" s="72" t="s">
        <v>835</v>
      </c>
      <c r="B24" s="73" t="s">
        <v>836</v>
      </c>
      <c r="C24" s="71">
        <v>2711.1655999999998</v>
      </c>
    </row>
    <row r="25" spans="1:3" ht="94.5" hidden="1">
      <c r="A25" s="72" t="s">
        <v>837</v>
      </c>
      <c r="B25" s="73" t="s">
        <v>838</v>
      </c>
      <c r="C25" s="71">
        <v>-176.99535</v>
      </c>
    </row>
    <row r="26" spans="1:3" ht="15.75">
      <c r="A26" s="72" t="s">
        <v>839</v>
      </c>
      <c r="B26" s="73" t="s">
        <v>840</v>
      </c>
      <c r="C26" s="76">
        <v>45288.141880000003</v>
      </c>
    </row>
    <row r="27" spans="1:3" ht="31.5">
      <c r="A27" s="77" t="s">
        <v>841</v>
      </c>
      <c r="B27" s="78" t="s">
        <v>842</v>
      </c>
      <c r="C27" s="71">
        <v>44937.404880000002</v>
      </c>
    </row>
    <row r="28" spans="1:3" ht="31.5" hidden="1">
      <c r="A28" s="77" t="s">
        <v>843</v>
      </c>
      <c r="B28" s="78" t="s">
        <v>842</v>
      </c>
      <c r="C28" s="75">
        <v>44767.515700000004</v>
      </c>
    </row>
    <row r="29" spans="1:3" ht="47.25" hidden="1">
      <c r="A29" s="77" t="s">
        <v>844</v>
      </c>
      <c r="B29" s="78" t="s">
        <v>845</v>
      </c>
      <c r="C29" s="75">
        <v>169.88918000000001</v>
      </c>
    </row>
    <row r="30" spans="1:3" ht="31.5">
      <c r="A30" s="77" t="s">
        <v>846</v>
      </c>
      <c r="B30" s="78" t="s">
        <v>847</v>
      </c>
      <c r="C30" s="71">
        <v>350.73700000000002</v>
      </c>
    </row>
    <row r="31" spans="1:3" ht="47.25">
      <c r="A31" s="77" t="s">
        <v>848</v>
      </c>
      <c r="B31" s="79" t="s">
        <v>849</v>
      </c>
      <c r="C31" s="71">
        <v>350.73700000000002</v>
      </c>
    </row>
    <row r="32" spans="1:3" ht="15.75">
      <c r="A32" s="72" t="s">
        <v>850</v>
      </c>
      <c r="B32" s="73" t="s">
        <v>851</v>
      </c>
      <c r="C32" s="71">
        <v>55956.591</v>
      </c>
    </row>
    <row r="33" spans="1:3" ht="15.75">
      <c r="A33" s="72" t="s">
        <v>852</v>
      </c>
      <c r="B33" s="73" t="s">
        <v>853</v>
      </c>
      <c r="C33" s="71">
        <v>55956.591</v>
      </c>
    </row>
    <row r="34" spans="1:3" ht="15.75" hidden="1">
      <c r="A34" s="72" t="s">
        <v>854</v>
      </c>
      <c r="B34" s="74" t="s">
        <v>855</v>
      </c>
      <c r="C34" s="75">
        <v>12280.540429999999</v>
      </c>
    </row>
    <row r="35" spans="1:3" ht="15.75" hidden="1">
      <c r="A35" s="72" t="s">
        <v>856</v>
      </c>
      <c r="B35" s="74" t="s">
        <v>857</v>
      </c>
      <c r="C35" s="75">
        <v>43676.051249999997</v>
      </c>
    </row>
    <row r="36" spans="1:3" ht="15.75">
      <c r="A36" s="72" t="s">
        <v>858</v>
      </c>
      <c r="B36" s="73" t="s">
        <v>859</v>
      </c>
      <c r="C36" s="71">
        <v>9338.4297299999998</v>
      </c>
    </row>
    <row r="37" spans="1:3" ht="34.5" customHeight="1">
      <c r="A37" s="72" t="s">
        <v>860</v>
      </c>
      <c r="B37" s="73" t="s">
        <v>861</v>
      </c>
      <c r="C37" s="71">
        <v>9006.4297299999998</v>
      </c>
    </row>
    <row r="38" spans="1:3" ht="48.75" hidden="1" customHeight="1">
      <c r="A38" s="72" t="s">
        <v>862</v>
      </c>
      <c r="B38" s="73" t="s">
        <v>863</v>
      </c>
      <c r="C38" s="75">
        <v>9006.4297299999998</v>
      </c>
    </row>
    <row r="39" spans="1:3" ht="47.25">
      <c r="A39" s="72" t="s">
        <v>864</v>
      </c>
      <c r="B39" s="73" t="s">
        <v>865</v>
      </c>
      <c r="C39" s="71">
        <v>332</v>
      </c>
    </row>
    <row r="40" spans="1:3" ht="31.5" hidden="1">
      <c r="A40" s="72" t="s">
        <v>866</v>
      </c>
      <c r="B40" s="73" t="s">
        <v>867</v>
      </c>
      <c r="C40" s="76">
        <v>332</v>
      </c>
    </row>
    <row r="41" spans="1:3" ht="47.25">
      <c r="A41" s="72" t="s">
        <v>868</v>
      </c>
      <c r="B41" s="73" t="s">
        <v>869</v>
      </c>
      <c r="C41" s="76">
        <v>3.5000000000000003E-2</v>
      </c>
    </row>
    <row r="42" spans="1:3" ht="31.5">
      <c r="A42" s="72" t="s">
        <v>870</v>
      </c>
      <c r="B42" s="74" t="s">
        <v>871</v>
      </c>
      <c r="C42" s="76">
        <v>3.5000000000000003E-2</v>
      </c>
    </row>
    <row r="43" spans="1:3" ht="63" hidden="1">
      <c r="A43" s="72" t="s">
        <v>872</v>
      </c>
      <c r="B43" s="74" t="s">
        <v>873</v>
      </c>
      <c r="C43" s="76">
        <v>3.5000000000000003E-2</v>
      </c>
    </row>
    <row r="44" spans="1:3" ht="78.75" hidden="1">
      <c r="A44" s="72" t="s">
        <v>874</v>
      </c>
      <c r="B44" s="74" t="s">
        <v>875</v>
      </c>
      <c r="C44" s="76">
        <v>3.5000000000000003E-2</v>
      </c>
    </row>
    <row r="45" spans="1:3" ht="47.25">
      <c r="A45" s="72" t="s">
        <v>876</v>
      </c>
      <c r="B45" s="73" t="s">
        <v>877</v>
      </c>
      <c r="C45" s="76">
        <v>33343.439200000001</v>
      </c>
    </row>
    <row r="46" spans="1:3" ht="63" hidden="1">
      <c r="A46" s="72" t="s">
        <v>878</v>
      </c>
      <c r="B46" s="73" t="s">
        <v>879</v>
      </c>
      <c r="C46" s="76"/>
    </row>
    <row r="47" spans="1:3" ht="96" customHeight="1">
      <c r="A47" s="72" t="s">
        <v>880</v>
      </c>
      <c r="B47" s="73" t="s">
        <v>881</v>
      </c>
      <c r="C47" s="71">
        <v>31174.54291</v>
      </c>
    </row>
    <row r="48" spans="1:3" ht="78.75" hidden="1">
      <c r="A48" s="72" t="s">
        <v>882</v>
      </c>
      <c r="B48" s="73" t="s">
        <v>883</v>
      </c>
      <c r="C48" s="71">
        <v>23941.774450000001</v>
      </c>
    </row>
    <row r="49" spans="1:6" s="81" customFormat="1" ht="95.25" hidden="1" customHeight="1">
      <c r="A49" s="72" t="s">
        <v>884</v>
      </c>
      <c r="B49" s="73" t="s">
        <v>885</v>
      </c>
      <c r="C49" s="80">
        <v>15727.22097</v>
      </c>
      <c r="F49" s="82"/>
    </row>
    <row r="50" spans="1:6" s="81" customFormat="1" ht="96" hidden="1" customHeight="1">
      <c r="A50" s="72" t="s">
        <v>886</v>
      </c>
      <c r="B50" s="73" t="s">
        <v>887</v>
      </c>
      <c r="C50" s="80">
        <v>8214.5534800000005</v>
      </c>
    </row>
    <row r="51" spans="1:6" ht="95.25" hidden="1" customHeight="1">
      <c r="A51" s="72" t="s">
        <v>888</v>
      </c>
      <c r="B51" s="73" t="s">
        <v>889</v>
      </c>
      <c r="C51" s="71">
        <v>1522.3754899999999</v>
      </c>
    </row>
    <row r="52" spans="1:6" ht="94.5" hidden="1">
      <c r="A52" s="72" t="s">
        <v>890</v>
      </c>
      <c r="B52" s="73" t="s">
        <v>891</v>
      </c>
      <c r="C52" s="71">
        <v>1522.3754899999999</v>
      </c>
    </row>
    <row r="53" spans="1:6" ht="95.25" hidden="1" customHeight="1">
      <c r="A53" s="72" t="s">
        <v>892</v>
      </c>
      <c r="B53" s="73" t="s">
        <v>893</v>
      </c>
      <c r="C53" s="71">
        <v>-109.14046999999999</v>
      </c>
    </row>
    <row r="54" spans="1:6" ht="79.5" hidden="1" customHeight="1">
      <c r="A54" s="72" t="s">
        <v>894</v>
      </c>
      <c r="B54" s="73" t="s">
        <v>895</v>
      </c>
      <c r="C54" s="80">
        <v>-109.14046999999999</v>
      </c>
    </row>
    <row r="55" spans="1:6" ht="47.25" hidden="1">
      <c r="A55" s="72" t="s">
        <v>896</v>
      </c>
      <c r="B55" s="73" t="s">
        <v>897</v>
      </c>
      <c r="C55" s="80">
        <v>5819.5334400000002</v>
      </c>
    </row>
    <row r="56" spans="1:6" ht="47.25" hidden="1">
      <c r="A56" s="72" t="s">
        <v>898</v>
      </c>
      <c r="B56" s="73" t="s">
        <v>899</v>
      </c>
      <c r="C56" s="80">
        <v>5819.5334400000002</v>
      </c>
    </row>
    <row r="57" spans="1:6" ht="31.5">
      <c r="A57" s="72" t="s">
        <v>900</v>
      </c>
      <c r="B57" s="73" t="s">
        <v>901</v>
      </c>
      <c r="C57" s="71">
        <v>241.423</v>
      </c>
    </row>
    <row r="58" spans="1:6" ht="63" hidden="1">
      <c r="A58" s="72" t="s">
        <v>902</v>
      </c>
      <c r="B58" s="73" t="s">
        <v>903</v>
      </c>
      <c r="C58" s="71">
        <v>241.423</v>
      </c>
    </row>
    <row r="59" spans="1:6" ht="64.5" hidden="1" customHeight="1">
      <c r="A59" s="72" t="s">
        <v>904</v>
      </c>
      <c r="B59" s="73" t="s">
        <v>905</v>
      </c>
      <c r="C59" s="76">
        <v>241.423</v>
      </c>
    </row>
    <row r="60" spans="1:6" ht="94.5">
      <c r="A60" s="72" t="s">
        <v>906</v>
      </c>
      <c r="B60" s="73" t="s">
        <v>907</v>
      </c>
      <c r="C60" s="71">
        <v>1927.47398</v>
      </c>
    </row>
    <row r="61" spans="1:6" ht="94.5" hidden="1">
      <c r="A61" s="72" t="s">
        <v>908</v>
      </c>
      <c r="B61" s="73" t="s">
        <v>909</v>
      </c>
      <c r="C61" s="71">
        <v>1927.47398</v>
      </c>
    </row>
    <row r="62" spans="1:6" ht="94.5" hidden="1">
      <c r="A62" s="72" t="s">
        <v>910</v>
      </c>
      <c r="B62" s="73" t="s">
        <v>911</v>
      </c>
      <c r="C62" s="80">
        <v>1927.47398</v>
      </c>
    </row>
    <row r="63" spans="1:6" ht="31.5">
      <c r="A63" s="72" t="s">
        <v>912</v>
      </c>
      <c r="B63" s="73" t="s">
        <v>913</v>
      </c>
      <c r="C63" s="71">
        <v>2409.4207200000001</v>
      </c>
    </row>
    <row r="64" spans="1:6" ht="18" customHeight="1">
      <c r="A64" s="72" t="s">
        <v>914</v>
      </c>
      <c r="B64" s="73" t="s">
        <v>915</v>
      </c>
      <c r="C64" s="76">
        <v>2409.4207200000001</v>
      </c>
    </row>
    <row r="65" spans="1:3" ht="31.5" hidden="1">
      <c r="A65" s="72" t="s">
        <v>916</v>
      </c>
      <c r="B65" s="73" t="s">
        <v>917</v>
      </c>
      <c r="C65" s="75">
        <v>455.05092999999999</v>
      </c>
    </row>
    <row r="66" spans="1:3" ht="31.5" hidden="1">
      <c r="A66" s="72" t="s">
        <v>918</v>
      </c>
      <c r="B66" s="73" t="s">
        <v>919</v>
      </c>
      <c r="C66" s="75">
        <v>33.076990000000002</v>
      </c>
    </row>
    <row r="67" spans="1:3" ht="31.5" hidden="1">
      <c r="A67" s="72" t="s">
        <v>920</v>
      </c>
      <c r="B67" s="73" t="s">
        <v>921</v>
      </c>
      <c r="C67" s="75">
        <v>177.44161</v>
      </c>
    </row>
    <row r="68" spans="1:3" ht="31.5" hidden="1">
      <c r="A68" s="72" t="s">
        <v>922</v>
      </c>
      <c r="B68" s="73" t="s">
        <v>923</v>
      </c>
      <c r="C68" s="75">
        <v>1381.3756900000001</v>
      </c>
    </row>
    <row r="69" spans="1:3" ht="48" hidden="1" customHeight="1">
      <c r="A69" s="72" t="s">
        <v>924</v>
      </c>
      <c r="B69" s="73" t="s">
        <v>925</v>
      </c>
      <c r="C69" s="75">
        <v>362.47550000000001</v>
      </c>
    </row>
    <row r="70" spans="1:3" ht="33" customHeight="1">
      <c r="A70" s="72" t="s">
        <v>926</v>
      </c>
      <c r="B70" s="73" t="s">
        <v>927</v>
      </c>
      <c r="C70" s="76">
        <v>1491.1366499999999</v>
      </c>
    </row>
    <row r="71" spans="1:3" ht="15.75">
      <c r="A71" s="72" t="s">
        <v>928</v>
      </c>
      <c r="B71" s="73" t="s">
        <v>929</v>
      </c>
      <c r="C71" s="76">
        <v>330.43150000000003</v>
      </c>
    </row>
    <row r="72" spans="1:3" ht="15.75" hidden="1">
      <c r="A72" s="72" t="s">
        <v>930</v>
      </c>
      <c r="B72" s="74" t="s">
        <v>931</v>
      </c>
      <c r="C72" s="76">
        <v>330.43150000000003</v>
      </c>
    </row>
    <row r="73" spans="1:3" ht="47.25" hidden="1">
      <c r="A73" s="72" t="s">
        <v>932</v>
      </c>
      <c r="B73" s="74" t="s">
        <v>933</v>
      </c>
      <c r="C73" s="76">
        <v>330.43150000000003</v>
      </c>
    </row>
    <row r="74" spans="1:3" ht="15.75">
      <c r="A74" s="72" t="s">
        <v>934</v>
      </c>
      <c r="B74" s="73" t="s">
        <v>935</v>
      </c>
      <c r="C74" s="76">
        <v>1160.70515</v>
      </c>
    </row>
    <row r="75" spans="1:3" ht="15.75" hidden="1">
      <c r="A75" s="72"/>
      <c r="B75" s="73"/>
      <c r="C75" s="76"/>
    </row>
    <row r="76" spans="1:3" ht="15.75" hidden="1">
      <c r="A76" s="72"/>
      <c r="B76" s="73"/>
      <c r="C76" s="76"/>
    </row>
    <row r="77" spans="1:3" ht="15.75" hidden="1">
      <c r="A77" s="72" t="s">
        <v>936</v>
      </c>
      <c r="B77" s="73" t="s">
        <v>937</v>
      </c>
      <c r="C77" s="76">
        <v>1160.70515</v>
      </c>
    </row>
    <row r="78" spans="1:3" ht="31.5" hidden="1">
      <c r="A78" s="72" t="s">
        <v>938</v>
      </c>
      <c r="B78" s="73" t="s">
        <v>939</v>
      </c>
      <c r="C78" s="76">
        <v>1160.70515</v>
      </c>
    </row>
    <row r="79" spans="1:3" ht="31.5">
      <c r="A79" s="72" t="s">
        <v>940</v>
      </c>
      <c r="B79" s="73" t="s">
        <v>941</v>
      </c>
      <c r="C79" s="76">
        <v>16548.22754</v>
      </c>
    </row>
    <row r="80" spans="1:3" ht="94.5">
      <c r="A80" s="72" t="s">
        <v>942</v>
      </c>
      <c r="B80" s="73" t="s">
        <v>943</v>
      </c>
      <c r="C80" s="71">
        <v>14048.90395</v>
      </c>
    </row>
    <row r="81" spans="1:3" ht="111.75" hidden="1" customHeight="1">
      <c r="A81" s="72" t="s">
        <v>944</v>
      </c>
      <c r="B81" s="73" t="s">
        <v>945</v>
      </c>
      <c r="C81" s="71">
        <v>14048.90395</v>
      </c>
    </row>
    <row r="82" spans="1:3" ht="96" hidden="1" customHeight="1">
      <c r="A82" s="72" t="s">
        <v>946</v>
      </c>
      <c r="B82" s="73" t="s">
        <v>947</v>
      </c>
      <c r="C82" s="76">
        <v>14048.90395</v>
      </c>
    </row>
    <row r="83" spans="1:3" ht="15.75" hidden="1">
      <c r="A83" s="72"/>
      <c r="B83" s="73"/>
      <c r="C83" s="76"/>
    </row>
    <row r="84" spans="1:3" ht="32.25" customHeight="1">
      <c r="A84" s="72" t="s">
        <v>948</v>
      </c>
      <c r="B84" s="73" t="s">
        <v>949</v>
      </c>
      <c r="C84" s="71">
        <v>2499.32359</v>
      </c>
    </row>
    <row r="85" spans="1:3" ht="47.25" hidden="1">
      <c r="A85" s="72" t="s">
        <v>950</v>
      </c>
      <c r="B85" s="73" t="s">
        <v>951</v>
      </c>
      <c r="C85" s="71">
        <v>2499.32359</v>
      </c>
    </row>
    <row r="86" spans="1:3" ht="63" hidden="1">
      <c r="A86" s="72" t="s">
        <v>952</v>
      </c>
      <c r="B86" s="73" t="s">
        <v>953</v>
      </c>
      <c r="C86" s="71">
        <v>642.3329</v>
      </c>
    </row>
    <row r="87" spans="1:3" ht="63" hidden="1">
      <c r="A87" s="72" t="s">
        <v>954</v>
      </c>
      <c r="B87" s="73" t="s">
        <v>955</v>
      </c>
      <c r="C87" s="71">
        <v>1856.9906900000001</v>
      </c>
    </row>
    <row r="88" spans="1:3" ht="63" hidden="1">
      <c r="A88" s="72" t="s">
        <v>956</v>
      </c>
      <c r="B88" s="73" t="s">
        <v>957</v>
      </c>
      <c r="C88" s="76"/>
    </row>
    <row r="89" spans="1:3" ht="64.5" hidden="1" customHeight="1">
      <c r="A89" s="72" t="s">
        <v>958</v>
      </c>
      <c r="B89" s="73" t="s">
        <v>959</v>
      </c>
      <c r="C89" s="76"/>
    </row>
    <row r="90" spans="1:3" ht="15.75">
      <c r="A90" s="72" t="s">
        <v>960</v>
      </c>
      <c r="B90" s="73" t="s">
        <v>961</v>
      </c>
      <c r="C90" s="76">
        <v>8174.4929100000008</v>
      </c>
    </row>
    <row r="91" spans="1:3" ht="31.5">
      <c r="A91" s="72" t="s">
        <v>962</v>
      </c>
      <c r="B91" s="73" t="s">
        <v>963</v>
      </c>
      <c r="C91" s="71">
        <v>241.2517</v>
      </c>
    </row>
    <row r="92" spans="1:3" ht="80.25" hidden="1" customHeight="1">
      <c r="A92" s="72" t="s">
        <v>964</v>
      </c>
      <c r="B92" s="73" t="s">
        <v>965</v>
      </c>
      <c r="C92" s="83">
        <v>152.38495</v>
      </c>
    </row>
    <row r="93" spans="1:3" ht="65.25" hidden="1" customHeight="1">
      <c r="A93" s="72" t="s">
        <v>966</v>
      </c>
      <c r="B93" s="73" t="s">
        <v>967</v>
      </c>
      <c r="C93" s="83">
        <v>88.866749999999996</v>
      </c>
    </row>
    <row r="94" spans="1:3" ht="78.75">
      <c r="A94" s="72" t="s">
        <v>968</v>
      </c>
      <c r="B94" s="73" t="s">
        <v>969</v>
      </c>
      <c r="C94" s="76">
        <v>172.27383</v>
      </c>
    </row>
    <row r="95" spans="1:3" ht="78.75">
      <c r="A95" s="72" t="s">
        <v>970</v>
      </c>
      <c r="B95" s="73" t="s">
        <v>971</v>
      </c>
      <c r="C95" s="76">
        <v>398.56689</v>
      </c>
    </row>
    <row r="96" spans="1:3" ht="65.25" hidden="1" customHeight="1">
      <c r="A96" s="72" t="s">
        <v>972</v>
      </c>
      <c r="B96" s="73" t="s">
        <v>973</v>
      </c>
      <c r="C96" s="76">
        <v>372.56689</v>
      </c>
    </row>
    <row r="97" spans="1:3" ht="63" hidden="1">
      <c r="A97" s="72" t="s">
        <v>974</v>
      </c>
      <c r="B97" s="73" t="s">
        <v>975</v>
      </c>
      <c r="C97" s="76">
        <v>26</v>
      </c>
    </row>
    <row r="98" spans="1:3" ht="31.5">
      <c r="A98" s="72" t="s">
        <v>976</v>
      </c>
      <c r="B98" s="73" t="s">
        <v>977</v>
      </c>
      <c r="C98" s="76">
        <v>34.74288</v>
      </c>
    </row>
    <row r="99" spans="1:3" ht="63" hidden="1">
      <c r="A99" s="84" t="s">
        <v>978</v>
      </c>
      <c r="B99" s="85" t="s">
        <v>979</v>
      </c>
      <c r="C99" s="86">
        <v>34.74288</v>
      </c>
    </row>
    <row r="100" spans="1:3" ht="78.75" hidden="1">
      <c r="A100" s="87" t="s">
        <v>980</v>
      </c>
      <c r="B100" s="88" t="s">
        <v>981</v>
      </c>
      <c r="C100" s="89">
        <v>34.74288</v>
      </c>
    </row>
    <row r="101" spans="1:3" ht="127.5" customHeight="1">
      <c r="A101" s="72" t="s">
        <v>982</v>
      </c>
      <c r="B101" s="73" t="s">
        <v>983</v>
      </c>
      <c r="C101" s="76">
        <v>347.86365999999998</v>
      </c>
    </row>
    <row r="102" spans="1:3" ht="31.5" hidden="1">
      <c r="A102" s="72" t="s">
        <v>984</v>
      </c>
      <c r="B102" s="73" t="s">
        <v>985</v>
      </c>
      <c r="C102" s="76"/>
    </row>
    <row r="103" spans="1:3" ht="47.25" hidden="1">
      <c r="A103" s="72" t="s">
        <v>986</v>
      </c>
      <c r="B103" s="73" t="s">
        <v>987</v>
      </c>
      <c r="C103" s="76"/>
    </row>
    <row r="104" spans="1:3" ht="33" hidden="1" customHeight="1">
      <c r="A104" s="72" t="s">
        <v>988</v>
      </c>
      <c r="B104" s="73" t="s">
        <v>989</v>
      </c>
      <c r="C104" s="76">
        <v>262</v>
      </c>
    </row>
    <row r="105" spans="1:3" ht="31.5" hidden="1">
      <c r="A105" s="72" t="s">
        <v>990</v>
      </c>
      <c r="B105" s="73" t="s">
        <v>991</v>
      </c>
      <c r="C105" s="76">
        <v>85.863659999999996</v>
      </c>
    </row>
    <row r="106" spans="1:3" ht="63">
      <c r="A106" s="72" t="s">
        <v>992</v>
      </c>
      <c r="B106" s="73" t="s">
        <v>993</v>
      </c>
      <c r="C106" s="76">
        <v>1747.66587</v>
      </c>
    </row>
    <row r="107" spans="1:3" ht="15.75" hidden="1">
      <c r="A107" s="72"/>
      <c r="B107" s="73"/>
      <c r="C107" s="76"/>
    </row>
    <row r="108" spans="1:3" ht="31.5">
      <c r="A108" s="72" t="s">
        <v>994</v>
      </c>
      <c r="B108" s="73" t="s">
        <v>995</v>
      </c>
      <c r="C108" s="76">
        <v>580.5</v>
      </c>
    </row>
    <row r="109" spans="1:3" ht="47.25" hidden="1">
      <c r="A109" s="72" t="s">
        <v>996</v>
      </c>
      <c r="B109" s="73" t="s">
        <v>997</v>
      </c>
      <c r="C109" s="76"/>
    </row>
    <row r="110" spans="1:3" ht="64.5" hidden="1" customHeight="1">
      <c r="A110" s="72" t="s">
        <v>998</v>
      </c>
      <c r="B110" s="73" t="s">
        <v>999</v>
      </c>
      <c r="C110" s="90"/>
    </row>
    <row r="111" spans="1:3" ht="31.5" hidden="1">
      <c r="A111" s="72" t="s">
        <v>1000</v>
      </c>
      <c r="B111" s="73" t="s">
        <v>995</v>
      </c>
      <c r="C111" s="76">
        <v>580.5</v>
      </c>
    </row>
    <row r="112" spans="1:3" ht="64.5" customHeight="1">
      <c r="A112" s="72" t="s">
        <v>1001</v>
      </c>
      <c r="B112" s="73" t="s">
        <v>1002</v>
      </c>
      <c r="C112" s="76">
        <v>54.245719999999999</v>
      </c>
    </row>
    <row r="113" spans="1:3" ht="81" hidden="1" customHeight="1">
      <c r="A113" s="72" t="s">
        <v>1003</v>
      </c>
      <c r="B113" s="73" t="s">
        <v>1004</v>
      </c>
      <c r="C113" s="76">
        <v>54.245719999999999</v>
      </c>
    </row>
    <row r="114" spans="1:3" ht="31.5">
      <c r="A114" s="72" t="s">
        <v>1005</v>
      </c>
      <c r="B114" s="73" t="s">
        <v>1006</v>
      </c>
      <c r="C114" s="76">
        <v>1.84</v>
      </c>
    </row>
    <row r="115" spans="1:3" ht="47.25" hidden="1">
      <c r="A115" s="72" t="s">
        <v>1007</v>
      </c>
      <c r="B115" s="73" t="s">
        <v>1008</v>
      </c>
      <c r="C115" s="90">
        <v>1.84</v>
      </c>
    </row>
    <row r="116" spans="1:3" ht="63.75" customHeight="1">
      <c r="A116" s="72" t="s">
        <v>1009</v>
      </c>
      <c r="B116" s="73" t="s">
        <v>1010</v>
      </c>
      <c r="C116" s="76">
        <v>83.542270000000002</v>
      </c>
    </row>
    <row r="117" spans="1:3" ht="80.25" hidden="1" customHeight="1">
      <c r="A117" s="72" t="s">
        <v>1011</v>
      </c>
      <c r="B117" s="73" t="s">
        <v>1012</v>
      </c>
      <c r="C117" s="76">
        <v>83.542270000000002</v>
      </c>
    </row>
    <row r="118" spans="1:3" ht="47.25">
      <c r="A118" s="72" t="s">
        <v>1013</v>
      </c>
      <c r="B118" s="73" t="s">
        <v>1014</v>
      </c>
      <c r="C118" s="76">
        <v>0.5</v>
      </c>
    </row>
    <row r="119" spans="1:3" ht="78.75">
      <c r="A119" s="72" t="s">
        <v>1015</v>
      </c>
      <c r="B119" s="73" t="s">
        <v>1016</v>
      </c>
      <c r="C119" s="80">
        <v>1103.7773299999999</v>
      </c>
    </row>
    <row r="120" spans="1:3" ht="47.25" hidden="1">
      <c r="A120" s="72" t="s">
        <v>1017</v>
      </c>
      <c r="B120" s="73" t="s">
        <v>1018</v>
      </c>
      <c r="C120" s="76"/>
    </row>
    <row r="121" spans="1:3" ht="31.5">
      <c r="A121" s="72" t="s">
        <v>1019</v>
      </c>
      <c r="B121" s="91" t="s">
        <v>1020</v>
      </c>
      <c r="C121" s="71">
        <v>3407.7227600000001</v>
      </c>
    </row>
    <row r="122" spans="1:3" ht="47.25" hidden="1">
      <c r="A122" s="72" t="s">
        <v>1021</v>
      </c>
      <c r="B122" s="91" t="s">
        <v>1022</v>
      </c>
      <c r="C122" s="76">
        <v>3407.7227600000001</v>
      </c>
    </row>
    <row r="123" spans="1:3" ht="15.75">
      <c r="A123" s="72" t="s">
        <v>1023</v>
      </c>
      <c r="B123" s="91" t="s">
        <v>1024</v>
      </c>
      <c r="C123" s="71">
        <v>175.23803000000001</v>
      </c>
    </row>
    <row r="124" spans="1:3" ht="15.75">
      <c r="A124" s="72" t="s">
        <v>1025</v>
      </c>
      <c r="B124" s="91" t="s">
        <v>1026</v>
      </c>
      <c r="C124" s="71">
        <v>161.06403</v>
      </c>
    </row>
    <row r="125" spans="1:3" ht="31.5" hidden="1">
      <c r="A125" s="72" t="s">
        <v>1027</v>
      </c>
      <c r="B125" s="91" t="s">
        <v>1028</v>
      </c>
      <c r="C125" s="76">
        <v>161.06403</v>
      </c>
    </row>
    <row r="126" spans="1:3" ht="15.75">
      <c r="A126" s="72" t="s">
        <v>1029</v>
      </c>
      <c r="B126" s="92" t="s">
        <v>1030</v>
      </c>
      <c r="C126" s="76">
        <v>14.173999999999999</v>
      </c>
    </row>
    <row r="127" spans="1:3" ht="31.5" hidden="1">
      <c r="A127" s="72" t="s">
        <v>1031</v>
      </c>
      <c r="B127" s="92" t="s">
        <v>1032</v>
      </c>
      <c r="C127" s="76">
        <v>14.173999999999999</v>
      </c>
    </row>
    <row r="128" spans="1:3" ht="15.75">
      <c r="A128" s="72" t="s">
        <v>1033</v>
      </c>
      <c r="B128" s="73" t="s">
        <v>1034</v>
      </c>
      <c r="C128" s="76">
        <v>1344341.8573399999</v>
      </c>
    </row>
    <row r="129" spans="1:3" ht="47.25">
      <c r="A129" s="72" t="s">
        <v>1035</v>
      </c>
      <c r="B129" s="93" t="s">
        <v>1036</v>
      </c>
      <c r="C129" s="76">
        <v>1351640.2095599999</v>
      </c>
    </row>
    <row r="130" spans="1:3" ht="31.5">
      <c r="A130" s="72" t="s">
        <v>1037</v>
      </c>
      <c r="B130" s="93" t="s">
        <v>1038</v>
      </c>
      <c r="C130" s="71">
        <v>156027.1</v>
      </c>
    </row>
    <row r="131" spans="1:3" ht="19.5" hidden="1" customHeight="1">
      <c r="A131" s="72" t="s">
        <v>1039</v>
      </c>
      <c r="B131" s="93" t="s">
        <v>1040</v>
      </c>
      <c r="C131" s="71">
        <v>148994.1</v>
      </c>
    </row>
    <row r="132" spans="1:3" ht="31.5" hidden="1">
      <c r="A132" s="72" t="s">
        <v>1041</v>
      </c>
      <c r="B132" s="93" t="s">
        <v>1042</v>
      </c>
      <c r="C132" s="71">
        <v>148994.1</v>
      </c>
    </row>
    <row r="133" spans="1:3" ht="15.75" hidden="1">
      <c r="A133" s="72" t="s">
        <v>1043</v>
      </c>
      <c r="B133" s="93" t="s">
        <v>1044</v>
      </c>
      <c r="C133" s="71">
        <v>7033</v>
      </c>
    </row>
    <row r="134" spans="1:3" ht="15.75" hidden="1">
      <c r="A134" s="72" t="s">
        <v>1045</v>
      </c>
      <c r="B134" s="93" t="s">
        <v>1046</v>
      </c>
      <c r="C134" s="76">
        <v>7033</v>
      </c>
    </row>
    <row r="135" spans="1:3" ht="31.5">
      <c r="A135" s="72" t="s">
        <v>1047</v>
      </c>
      <c r="B135" s="93" t="s">
        <v>1048</v>
      </c>
      <c r="C135" s="76">
        <v>127815.02717</v>
      </c>
    </row>
    <row r="136" spans="1:3" ht="47.25" hidden="1">
      <c r="A136" s="72" t="s">
        <v>1049</v>
      </c>
      <c r="B136" s="93" t="s">
        <v>1050</v>
      </c>
      <c r="C136" s="76">
        <v>7825.17742</v>
      </c>
    </row>
    <row r="137" spans="1:3" ht="63" hidden="1">
      <c r="A137" s="72" t="s">
        <v>1051</v>
      </c>
      <c r="B137" s="93" t="s">
        <v>1052</v>
      </c>
      <c r="C137" s="76">
        <v>7825.17742</v>
      </c>
    </row>
    <row r="138" spans="1:3" ht="31.5" hidden="1">
      <c r="A138" s="84" t="s">
        <v>1053</v>
      </c>
      <c r="B138" s="93" t="s">
        <v>1054</v>
      </c>
      <c r="C138" s="76">
        <v>5479.8950000000004</v>
      </c>
    </row>
    <row r="139" spans="1:3" ht="31.5" hidden="1">
      <c r="A139" s="87" t="s">
        <v>1055</v>
      </c>
      <c r="B139" s="93" t="s">
        <v>1056</v>
      </c>
      <c r="C139" s="76">
        <v>5479.8950000000004</v>
      </c>
    </row>
    <row r="140" spans="1:3" ht="47.25" hidden="1">
      <c r="A140" s="72" t="s">
        <v>1057</v>
      </c>
      <c r="B140" s="93" t="s">
        <v>1058</v>
      </c>
      <c r="C140" s="76">
        <v>31401.865000000002</v>
      </c>
    </row>
    <row r="141" spans="1:3" ht="47.25" hidden="1">
      <c r="A141" s="72" t="s">
        <v>1059</v>
      </c>
      <c r="B141" s="93" t="s">
        <v>1060</v>
      </c>
      <c r="C141" s="80">
        <v>31401.865000000002</v>
      </c>
    </row>
    <row r="142" spans="1:3" ht="15.75" hidden="1">
      <c r="A142" s="72"/>
      <c r="B142" s="93"/>
      <c r="C142" s="76"/>
    </row>
    <row r="143" spans="1:3" ht="15.75" hidden="1">
      <c r="A143" s="72"/>
      <c r="B143" s="93"/>
      <c r="C143" s="76"/>
    </row>
    <row r="144" spans="1:3" ht="94.5" hidden="1">
      <c r="A144" s="72" t="s">
        <v>1061</v>
      </c>
      <c r="B144" s="93" t="s">
        <v>1062</v>
      </c>
      <c r="C144" s="76">
        <v>9162.2322700000004</v>
      </c>
    </row>
    <row r="145" spans="1:3" ht="94.5" hidden="1">
      <c r="A145" s="72" t="s">
        <v>1063</v>
      </c>
      <c r="B145" s="93" t="s">
        <v>1064</v>
      </c>
      <c r="C145" s="76">
        <v>9162.2322700000004</v>
      </c>
    </row>
    <row r="146" spans="1:3" ht="47.25" hidden="1">
      <c r="A146" s="72" t="s">
        <v>1065</v>
      </c>
      <c r="B146" s="93" t="s">
        <v>1066</v>
      </c>
      <c r="C146" s="76"/>
    </row>
    <row r="147" spans="1:3" ht="49.5" hidden="1" customHeight="1">
      <c r="A147" s="72" t="s">
        <v>1067</v>
      </c>
      <c r="B147" s="93" t="s">
        <v>1068</v>
      </c>
      <c r="C147" s="76">
        <v>9162.2322700000004</v>
      </c>
    </row>
    <row r="148" spans="1:3" ht="15.75" hidden="1">
      <c r="A148" s="72" t="s">
        <v>1069</v>
      </c>
      <c r="B148" s="93"/>
      <c r="C148" s="76"/>
    </row>
    <row r="149" spans="1:3" ht="15.75" hidden="1">
      <c r="A149" s="72" t="s">
        <v>1070</v>
      </c>
      <c r="B149" s="93"/>
      <c r="C149" s="76"/>
    </row>
    <row r="150" spans="1:3" ht="31.5" hidden="1">
      <c r="A150" s="84" t="s">
        <v>1071</v>
      </c>
      <c r="B150" s="93" t="s">
        <v>1072</v>
      </c>
      <c r="C150" s="76">
        <v>22323.200000000001</v>
      </c>
    </row>
    <row r="151" spans="1:3" ht="47.25" hidden="1">
      <c r="A151" s="84" t="s">
        <v>1073</v>
      </c>
      <c r="B151" s="93" t="s">
        <v>1074</v>
      </c>
      <c r="C151" s="76">
        <v>22323.200000000001</v>
      </c>
    </row>
    <row r="152" spans="1:3" ht="15.75" hidden="1">
      <c r="A152" s="72" t="s">
        <v>1075</v>
      </c>
      <c r="B152" s="93" t="s">
        <v>1076</v>
      </c>
      <c r="C152" s="76">
        <v>51622.657480000002</v>
      </c>
    </row>
    <row r="153" spans="1:3" ht="18.75" hidden="1" customHeight="1">
      <c r="A153" s="72" t="s">
        <v>1077</v>
      </c>
      <c r="B153" s="94" t="s">
        <v>1078</v>
      </c>
      <c r="C153" s="80">
        <v>51622.657480000002</v>
      </c>
    </row>
    <row r="154" spans="1:3" ht="31.5">
      <c r="A154" s="72" t="s">
        <v>1079</v>
      </c>
      <c r="B154" s="93" t="s">
        <v>1080</v>
      </c>
      <c r="C154" s="76">
        <v>1053436.33531</v>
      </c>
    </row>
    <row r="155" spans="1:3" ht="31.5" hidden="1">
      <c r="A155" s="72" t="s">
        <v>1081</v>
      </c>
      <c r="B155" s="93" t="s">
        <v>1082</v>
      </c>
      <c r="C155" s="76">
        <v>3696.2</v>
      </c>
    </row>
    <row r="156" spans="1:3" ht="47.25" hidden="1">
      <c r="A156" s="72" t="s">
        <v>1083</v>
      </c>
      <c r="B156" s="93" t="s">
        <v>1084</v>
      </c>
      <c r="C156" s="76">
        <v>3696.2</v>
      </c>
    </row>
    <row r="157" spans="1:3" ht="63" hidden="1">
      <c r="A157" s="72" t="s">
        <v>1085</v>
      </c>
      <c r="B157" s="74" t="s">
        <v>1086</v>
      </c>
      <c r="C157" s="76"/>
    </row>
    <row r="158" spans="1:3" ht="63" hidden="1">
      <c r="A158" s="72" t="s">
        <v>1087</v>
      </c>
      <c r="B158" s="74" t="s">
        <v>1088</v>
      </c>
      <c r="C158" s="76"/>
    </row>
    <row r="159" spans="1:3" ht="47.25" hidden="1">
      <c r="A159" s="72" t="s">
        <v>1089</v>
      </c>
      <c r="B159" s="93" t="s">
        <v>1090</v>
      </c>
      <c r="C159" s="76">
        <v>15362.612999999999</v>
      </c>
    </row>
    <row r="160" spans="1:3" ht="47.25" hidden="1">
      <c r="A160" s="72" t="s">
        <v>1091</v>
      </c>
      <c r="B160" s="93" t="s">
        <v>1092</v>
      </c>
      <c r="C160" s="80">
        <v>15362.612999999999</v>
      </c>
    </row>
    <row r="161" spans="1:3" ht="47.25" hidden="1">
      <c r="A161" s="72" t="s">
        <v>1093</v>
      </c>
      <c r="B161" s="93" t="s">
        <v>1094</v>
      </c>
      <c r="C161" s="76">
        <v>996570.58969000005</v>
      </c>
    </row>
    <row r="162" spans="1:3" ht="47.25" hidden="1">
      <c r="A162" s="72" t="s">
        <v>1095</v>
      </c>
      <c r="B162" s="93" t="s">
        <v>1096</v>
      </c>
      <c r="C162" s="80">
        <v>996570.58969000005</v>
      </c>
    </row>
    <row r="163" spans="1:3" ht="81" hidden="1" customHeight="1">
      <c r="A163" s="87" t="s">
        <v>1097</v>
      </c>
      <c r="B163" s="95" t="s">
        <v>1098</v>
      </c>
      <c r="C163" s="76">
        <v>26319.599999999999</v>
      </c>
    </row>
    <row r="164" spans="1:3" ht="94.5" hidden="1">
      <c r="A164" s="87" t="s">
        <v>1099</v>
      </c>
      <c r="B164" s="95" t="s">
        <v>1100</v>
      </c>
      <c r="C164" s="76">
        <v>26319.599999999999</v>
      </c>
    </row>
    <row r="165" spans="1:3" ht="110.25" hidden="1">
      <c r="A165" s="72" t="s">
        <v>1101</v>
      </c>
      <c r="B165" s="74" t="s">
        <v>1102</v>
      </c>
      <c r="C165" s="76">
        <v>9761.6880000000001</v>
      </c>
    </row>
    <row r="166" spans="1:3" ht="110.25" hidden="1">
      <c r="A166" s="72" t="s">
        <v>1103</v>
      </c>
      <c r="B166" s="74" t="s">
        <v>1104</v>
      </c>
      <c r="C166" s="80">
        <v>9761.6880000000001</v>
      </c>
    </row>
    <row r="167" spans="1:3" ht="80.25" hidden="1" customHeight="1">
      <c r="A167" s="72" t="s">
        <v>1105</v>
      </c>
      <c r="B167" s="74" t="s">
        <v>1106</v>
      </c>
      <c r="C167" s="76">
        <v>1223.856</v>
      </c>
    </row>
    <row r="168" spans="1:3" ht="94.5" hidden="1">
      <c r="A168" s="72" t="s">
        <v>1107</v>
      </c>
      <c r="B168" s="74" t="s">
        <v>1108</v>
      </c>
      <c r="C168" s="80">
        <v>1223.856</v>
      </c>
    </row>
    <row r="169" spans="1:3" ht="63" hidden="1">
      <c r="A169" s="72" t="s">
        <v>1109</v>
      </c>
      <c r="B169" s="74" t="s">
        <v>1110</v>
      </c>
      <c r="C169" s="76">
        <v>501.78861999999998</v>
      </c>
    </row>
    <row r="170" spans="1:3" ht="63" hidden="1">
      <c r="A170" s="72" t="s">
        <v>1111</v>
      </c>
      <c r="B170" s="74" t="s">
        <v>1112</v>
      </c>
      <c r="C170" s="76">
        <v>501.78861999999998</v>
      </c>
    </row>
    <row r="171" spans="1:3" ht="15.75" hidden="1">
      <c r="A171" s="72" t="s">
        <v>1113</v>
      </c>
      <c r="B171" s="74" t="s">
        <v>1114</v>
      </c>
      <c r="C171" s="76"/>
    </row>
    <row r="172" spans="1:3" ht="17.25" hidden="1" customHeight="1">
      <c r="A172" s="72" t="s">
        <v>1115</v>
      </c>
      <c r="B172" s="74" t="s">
        <v>1116</v>
      </c>
      <c r="C172" s="76"/>
    </row>
    <row r="173" spans="1:3" ht="15.75">
      <c r="A173" s="72" t="s">
        <v>1117</v>
      </c>
      <c r="B173" s="73" t="s">
        <v>1118</v>
      </c>
      <c r="C173" s="76">
        <v>14361.747080000001</v>
      </c>
    </row>
    <row r="174" spans="1:3" ht="63.75" hidden="1" customHeight="1">
      <c r="A174" s="72" t="s">
        <v>1119</v>
      </c>
      <c r="B174" s="73" t="s">
        <v>1120</v>
      </c>
      <c r="C174" s="76">
        <v>9641.3700000000008</v>
      </c>
    </row>
    <row r="175" spans="1:3" ht="78.75" hidden="1">
      <c r="A175" s="72" t="s">
        <v>1121</v>
      </c>
      <c r="B175" s="73" t="s">
        <v>1122</v>
      </c>
      <c r="C175" s="76">
        <v>9641.3700000000008</v>
      </c>
    </row>
    <row r="176" spans="1:3" ht="66" hidden="1" customHeight="1">
      <c r="A176" s="72" t="s">
        <v>1123</v>
      </c>
      <c r="B176" s="73" t="s">
        <v>1124</v>
      </c>
      <c r="C176" s="76">
        <v>32.299999999999997</v>
      </c>
    </row>
    <row r="177" spans="1:3" ht="48.75" hidden="1" customHeight="1">
      <c r="A177" s="72" t="s">
        <v>1125</v>
      </c>
      <c r="B177" s="73" t="s">
        <v>1126</v>
      </c>
      <c r="C177" s="80">
        <v>32.299999999999997</v>
      </c>
    </row>
    <row r="178" spans="1:3" ht="31.5" hidden="1">
      <c r="A178" s="72" t="s">
        <v>1127</v>
      </c>
      <c r="B178" s="73" t="s">
        <v>1128</v>
      </c>
      <c r="C178" s="76">
        <v>4688.07708</v>
      </c>
    </row>
    <row r="179" spans="1:3" ht="31.5" hidden="1">
      <c r="A179" s="72" t="s">
        <v>1129</v>
      </c>
      <c r="B179" s="73" t="s">
        <v>1130</v>
      </c>
      <c r="C179" s="80">
        <v>4688.07708</v>
      </c>
    </row>
    <row r="180" spans="1:3" ht="15.75">
      <c r="A180" s="72" t="s">
        <v>1131</v>
      </c>
      <c r="B180" s="73" t="s">
        <v>1132</v>
      </c>
      <c r="C180" s="76">
        <v>15000</v>
      </c>
    </row>
    <row r="181" spans="1:3" ht="31.5">
      <c r="A181" s="72" t="s">
        <v>1133</v>
      </c>
      <c r="B181" s="73" t="s">
        <v>1134</v>
      </c>
      <c r="C181" s="76">
        <v>15000</v>
      </c>
    </row>
    <row r="182" spans="1:3" ht="47.25" hidden="1">
      <c r="A182" s="72" t="s">
        <v>1135</v>
      </c>
      <c r="B182" s="73" t="s">
        <v>1136</v>
      </c>
      <c r="C182" s="76"/>
    </row>
    <row r="183" spans="1:3" ht="31.5" hidden="1">
      <c r="A183" s="72" t="s">
        <v>1137</v>
      </c>
      <c r="B183" s="73" t="s">
        <v>1134</v>
      </c>
      <c r="C183" s="76">
        <v>15000</v>
      </c>
    </row>
    <row r="184" spans="1:3" ht="111" customHeight="1">
      <c r="A184" s="72" t="s">
        <v>1138</v>
      </c>
      <c r="B184" s="73" t="s">
        <v>1139</v>
      </c>
      <c r="C184" s="76">
        <v>4994.4655999999995</v>
      </c>
    </row>
    <row r="185" spans="1:3" ht="78.75">
      <c r="A185" s="72" t="s">
        <v>1140</v>
      </c>
      <c r="B185" s="73" t="s">
        <v>1141</v>
      </c>
      <c r="C185" s="76">
        <v>2370.8125</v>
      </c>
    </row>
    <row r="186" spans="1:3" ht="78.75">
      <c r="A186" s="72" t="s">
        <v>1142</v>
      </c>
      <c r="B186" s="73" t="s">
        <v>1143</v>
      </c>
      <c r="C186" s="76">
        <v>2370.8125</v>
      </c>
    </row>
    <row r="187" spans="1:3" ht="63" hidden="1">
      <c r="A187" s="72" t="s">
        <v>1144</v>
      </c>
      <c r="B187" s="73" t="s">
        <v>1145</v>
      </c>
      <c r="C187" s="76">
        <v>2370.8124499999999</v>
      </c>
    </row>
    <row r="188" spans="1:3" ht="47.25">
      <c r="A188" s="72" t="s">
        <v>1146</v>
      </c>
      <c r="B188" s="73" t="s">
        <v>1147</v>
      </c>
      <c r="C188" s="76">
        <v>2623.6528099999996</v>
      </c>
    </row>
    <row r="189" spans="1:3" ht="34.5" customHeight="1">
      <c r="A189" s="72" t="s">
        <v>1148</v>
      </c>
      <c r="B189" s="73" t="s">
        <v>1149</v>
      </c>
      <c r="C189" s="76">
        <v>2623.6528099999996</v>
      </c>
    </row>
    <row r="190" spans="1:3" ht="47.25" hidden="1">
      <c r="A190" s="72" t="s">
        <v>1150</v>
      </c>
      <c r="B190" s="73" t="s">
        <v>1151</v>
      </c>
      <c r="C190" s="76">
        <v>1382.80216</v>
      </c>
    </row>
    <row r="191" spans="1:3" ht="47.25" hidden="1">
      <c r="A191" s="72" t="s">
        <v>1152</v>
      </c>
      <c r="B191" s="73" t="s">
        <v>1153</v>
      </c>
      <c r="C191" s="76">
        <v>1142.65065</v>
      </c>
    </row>
    <row r="192" spans="1:3" ht="33.75" hidden="1" customHeight="1">
      <c r="A192" s="72" t="s">
        <v>1154</v>
      </c>
      <c r="B192" s="73" t="s">
        <v>1155</v>
      </c>
      <c r="C192" s="76">
        <v>98.2</v>
      </c>
    </row>
    <row r="193" spans="1:3" ht="49.5" customHeight="1">
      <c r="A193" s="72" t="s">
        <v>1156</v>
      </c>
      <c r="B193" s="73" t="s">
        <v>1157</v>
      </c>
      <c r="C193" s="76">
        <v>-27292.81782</v>
      </c>
    </row>
    <row r="194" spans="1:3" ht="63">
      <c r="A194" s="72" t="s">
        <v>1158</v>
      </c>
      <c r="B194" s="73" t="s">
        <v>1159</v>
      </c>
      <c r="C194" s="80">
        <v>-27292.81782</v>
      </c>
    </row>
    <row r="195" spans="1:3" ht="15.75">
      <c r="A195" s="72"/>
      <c r="B195" s="73" t="s">
        <v>1160</v>
      </c>
      <c r="C195" s="76">
        <v>1862212.6231199999</v>
      </c>
    </row>
  </sheetData>
  <mergeCells count="9">
    <mergeCell ref="A10:A11"/>
    <mergeCell ref="B10:B11"/>
    <mergeCell ref="C10:C11"/>
    <mergeCell ref="B8:C8"/>
    <mergeCell ref="B1:C1"/>
    <mergeCell ref="B2:C2"/>
    <mergeCell ref="B3:C3"/>
    <mergeCell ref="B4:C4"/>
    <mergeCell ref="A7:C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3"/>
  <sheetViews>
    <sheetView zoomScale="93" zoomScaleNormal="93" workbookViewId="0">
      <selection activeCell="C11" sqref="C11"/>
    </sheetView>
  </sheetViews>
  <sheetFormatPr defaultRowHeight="15"/>
  <cols>
    <col min="2" max="2" width="6.42578125" customWidth="1"/>
    <col min="3" max="3" width="61.42578125" customWidth="1"/>
    <col min="4" max="4" width="13.5703125" style="25" customWidth="1"/>
    <col min="5" max="5" width="9.7109375" bestFit="1" customWidth="1"/>
  </cols>
  <sheetData>
    <row r="1" spans="1:6" ht="18.75">
      <c r="C1" s="164" t="s">
        <v>1164</v>
      </c>
      <c r="D1" s="165"/>
    </row>
    <row r="2" spans="1:6" ht="18.75">
      <c r="C2" s="164" t="s">
        <v>1162</v>
      </c>
      <c r="D2" s="165"/>
    </row>
    <row r="3" spans="1:6" ht="18.75">
      <c r="C3" s="164" t="s">
        <v>810</v>
      </c>
      <c r="D3" s="165"/>
    </row>
    <row r="4" spans="1:6" ht="18.75">
      <c r="C4" s="164" t="s">
        <v>1201</v>
      </c>
      <c r="D4" s="165"/>
      <c r="E4" s="108"/>
      <c r="F4" s="108"/>
    </row>
    <row r="5" spans="1:6" ht="18.75">
      <c r="C5" s="96"/>
      <c r="D5" s="97"/>
      <c r="E5" s="108"/>
      <c r="F5" s="108"/>
    </row>
    <row r="6" spans="1:6" ht="18.75">
      <c r="C6" s="96"/>
      <c r="D6" s="97"/>
      <c r="E6" s="108"/>
      <c r="F6" s="108"/>
    </row>
    <row r="7" spans="1:6" ht="18.75" customHeight="1">
      <c r="A7" s="170" t="s">
        <v>1198</v>
      </c>
      <c r="B7" s="170"/>
      <c r="C7" s="170"/>
      <c r="D7" s="170"/>
      <c r="E7" s="109"/>
      <c r="F7" s="109"/>
    </row>
    <row r="8" spans="1:6">
      <c r="A8" s="170"/>
      <c r="B8" s="170"/>
      <c r="C8" s="170"/>
      <c r="D8" s="170"/>
      <c r="E8" s="108"/>
      <c r="F8" s="108"/>
    </row>
    <row r="9" spans="1:6">
      <c r="A9" s="170"/>
      <c r="B9" s="170"/>
      <c r="C9" s="170"/>
      <c r="D9" s="170"/>
    </row>
    <row r="10" spans="1:6" ht="14.25" customHeight="1">
      <c r="A10" s="170"/>
      <c r="B10" s="170"/>
      <c r="C10" s="170"/>
      <c r="D10" s="170"/>
    </row>
    <row r="11" spans="1:6" ht="20.25">
      <c r="A11" s="47"/>
      <c r="B11" s="47"/>
      <c r="C11" s="47"/>
      <c r="D11" s="107" t="s">
        <v>662</v>
      </c>
      <c r="E11" s="47"/>
    </row>
    <row r="12" spans="1:6" ht="14.25" customHeight="1">
      <c r="A12" s="167" t="s">
        <v>0</v>
      </c>
      <c r="B12" s="167" t="s">
        <v>1</v>
      </c>
      <c r="C12" s="168" t="s">
        <v>653</v>
      </c>
      <c r="D12" s="169" t="s">
        <v>1172</v>
      </c>
    </row>
    <row r="13" spans="1:6" ht="14.25" customHeight="1">
      <c r="A13" s="167"/>
      <c r="B13" s="167"/>
      <c r="C13" s="168"/>
      <c r="D13" s="169"/>
    </row>
    <row r="14" spans="1:6" ht="14.25" customHeight="1">
      <c r="A14" s="167"/>
      <c r="B14" s="167"/>
      <c r="C14" s="168"/>
      <c r="D14" s="169"/>
    </row>
    <row r="15" spans="1:6">
      <c r="A15" s="20" t="s">
        <v>655</v>
      </c>
      <c r="B15" s="20" t="s">
        <v>654</v>
      </c>
      <c r="C15" s="21">
        <v>3</v>
      </c>
      <c r="D15" s="22">
        <v>4</v>
      </c>
    </row>
    <row r="16" spans="1:6" ht="25.5">
      <c r="A16" s="1" t="s">
        <v>2</v>
      </c>
      <c r="B16" s="1"/>
      <c r="C16" s="32" t="s">
        <v>3</v>
      </c>
      <c r="D16" s="51">
        <v>1332540.5370000002</v>
      </c>
      <c r="E16" s="50"/>
    </row>
    <row r="17" spans="1:5" ht="27.75" customHeight="1">
      <c r="A17" s="2" t="s">
        <v>4</v>
      </c>
      <c r="B17" s="3"/>
      <c r="C17" s="31" t="s">
        <v>5</v>
      </c>
      <c r="D17" s="19">
        <v>554447.30900000001</v>
      </c>
    </row>
    <row r="18" spans="1:5">
      <c r="A18" s="2" t="s">
        <v>6</v>
      </c>
      <c r="B18" s="4"/>
      <c r="C18" s="26" t="s">
        <v>7</v>
      </c>
      <c r="D18" s="34">
        <v>12387.008</v>
      </c>
    </row>
    <row r="19" spans="1:5" ht="25.5">
      <c r="A19" s="2"/>
      <c r="B19" s="2" t="s">
        <v>8</v>
      </c>
      <c r="C19" s="30" t="s">
        <v>9</v>
      </c>
      <c r="D19" s="33">
        <v>12387.008</v>
      </c>
    </row>
    <row r="20" spans="1:5">
      <c r="A20" s="2" t="s">
        <v>10</v>
      </c>
      <c r="B20" s="4"/>
      <c r="C20" s="26" t="s">
        <v>11</v>
      </c>
      <c r="D20" s="19">
        <v>12819.11</v>
      </c>
    </row>
    <row r="21" spans="1:5" ht="25.5">
      <c r="A21" s="2"/>
      <c r="B21" s="2" t="s">
        <v>8</v>
      </c>
      <c r="C21" s="30" t="s">
        <v>9</v>
      </c>
      <c r="D21" s="33">
        <v>99.86</v>
      </c>
    </row>
    <row r="22" spans="1:5" ht="25.5">
      <c r="A22" s="2"/>
      <c r="B22" s="4">
        <v>400</v>
      </c>
      <c r="C22" s="26" t="s">
        <v>12</v>
      </c>
      <c r="D22" s="33">
        <v>12719.25</v>
      </c>
    </row>
    <row r="23" spans="1:5" ht="25.5">
      <c r="A23" s="2" t="s">
        <v>13</v>
      </c>
      <c r="B23" s="2"/>
      <c r="C23" s="6" t="s">
        <v>14</v>
      </c>
      <c r="D23" s="34">
        <v>5940.1509999999998</v>
      </c>
    </row>
    <row r="24" spans="1:5" ht="25.5">
      <c r="A24" s="2"/>
      <c r="B24" s="4">
        <v>600</v>
      </c>
      <c r="C24" s="26" t="s">
        <v>15</v>
      </c>
      <c r="D24" s="33">
        <v>5940.1509999999998</v>
      </c>
    </row>
    <row r="25" spans="1:5">
      <c r="A25" s="2" t="s">
        <v>16</v>
      </c>
      <c r="B25" s="2"/>
      <c r="C25" s="30" t="s">
        <v>17</v>
      </c>
      <c r="D25" s="34">
        <v>65316.31</v>
      </c>
    </row>
    <row r="26" spans="1:5" ht="25.5">
      <c r="A26" s="2"/>
      <c r="B26" s="4">
        <v>600</v>
      </c>
      <c r="C26" s="26" t="s">
        <v>15</v>
      </c>
      <c r="D26" s="33">
        <v>65316.31</v>
      </c>
    </row>
    <row r="27" spans="1:5" ht="19.5" customHeight="1">
      <c r="A27" s="2" t="s">
        <v>20</v>
      </c>
      <c r="B27" s="4"/>
      <c r="C27" s="26" t="s">
        <v>21</v>
      </c>
      <c r="D27" s="34">
        <v>22323.200000000001</v>
      </c>
    </row>
    <row r="28" spans="1:5" ht="25.5">
      <c r="A28" s="2"/>
      <c r="B28" s="4">
        <v>400</v>
      </c>
      <c r="C28" s="26" t="s">
        <v>12</v>
      </c>
      <c r="D28" s="33">
        <v>22323.200000000001</v>
      </c>
    </row>
    <row r="29" spans="1:5" ht="51">
      <c r="A29" s="2" t="s">
        <v>22</v>
      </c>
      <c r="B29" s="4"/>
      <c r="C29" s="30" t="s">
        <v>23</v>
      </c>
      <c r="D29" s="19">
        <v>49765.459000000003</v>
      </c>
      <c r="E29" s="50"/>
    </row>
    <row r="30" spans="1:5" ht="25.5">
      <c r="A30" s="2"/>
      <c r="B30" s="2" t="s">
        <v>8</v>
      </c>
      <c r="C30" s="30" t="s">
        <v>9</v>
      </c>
      <c r="D30" s="33">
        <v>32169.784</v>
      </c>
    </row>
    <row r="31" spans="1:5" ht="25.5">
      <c r="A31" s="2"/>
      <c r="B31" s="4">
        <v>400</v>
      </c>
      <c r="C31" s="26" t="s">
        <v>12</v>
      </c>
      <c r="D31" s="33">
        <v>17595.674999999999</v>
      </c>
    </row>
    <row r="32" spans="1:5" ht="25.5">
      <c r="A32" s="2" t="s">
        <v>24</v>
      </c>
      <c r="B32" s="4"/>
      <c r="C32" s="26" t="s">
        <v>25</v>
      </c>
      <c r="D32" s="19">
        <v>3662.2910000000002</v>
      </c>
    </row>
    <row r="33" spans="1:5" ht="25.5">
      <c r="A33" s="2"/>
      <c r="B33" s="2" t="s">
        <v>8</v>
      </c>
      <c r="C33" s="30" t="s">
        <v>9</v>
      </c>
      <c r="D33" s="33">
        <v>2.2839999999999998</v>
      </c>
    </row>
    <row r="34" spans="1:5">
      <c r="A34" s="2"/>
      <c r="B34" s="2" t="s">
        <v>26</v>
      </c>
      <c r="C34" s="26" t="s">
        <v>27</v>
      </c>
      <c r="D34" s="33">
        <v>225.00700000000001</v>
      </c>
    </row>
    <row r="35" spans="1:5" ht="25.5">
      <c r="A35" s="2"/>
      <c r="B35" s="4">
        <v>600</v>
      </c>
      <c r="C35" s="26" t="s">
        <v>15</v>
      </c>
      <c r="D35" s="33">
        <v>3435</v>
      </c>
    </row>
    <row r="36" spans="1:5" ht="38.25">
      <c r="A36" s="2" t="s">
        <v>28</v>
      </c>
      <c r="B36" s="4"/>
      <c r="C36" s="26" t="s">
        <v>29</v>
      </c>
      <c r="D36" s="34">
        <v>381468.58</v>
      </c>
    </row>
    <row r="37" spans="1:5" ht="25.5">
      <c r="A37" s="2"/>
      <c r="B37" s="4">
        <v>600</v>
      </c>
      <c r="C37" s="26" t="s">
        <v>15</v>
      </c>
      <c r="D37" s="33">
        <v>381468.58</v>
      </c>
    </row>
    <row r="38" spans="1:5" ht="25.5">
      <c r="A38" s="2" t="s">
        <v>30</v>
      </c>
      <c r="B38" s="4"/>
      <c r="C38" s="26" t="s">
        <v>31</v>
      </c>
      <c r="D38" s="34">
        <v>765.2</v>
      </c>
    </row>
    <row r="39" spans="1:5" ht="25.5">
      <c r="A39" s="2"/>
      <c r="B39" s="4">
        <v>600</v>
      </c>
      <c r="C39" s="26" t="s">
        <v>15</v>
      </c>
      <c r="D39" s="33">
        <v>765.2</v>
      </c>
    </row>
    <row r="40" spans="1:5" ht="38.25">
      <c r="A40" s="2" t="s">
        <v>32</v>
      </c>
      <c r="B40" s="4"/>
      <c r="C40" s="27" t="s">
        <v>33</v>
      </c>
      <c r="D40" s="48">
        <v>618871.28100000008</v>
      </c>
      <c r="E40" s="50"/>
    </row>
    <row r="41" spans="1:5" ht="38.25">
      <c r="A41" s="2" t="s">
        <v>34</v>
      </c>
      <c r="B41" s="4"/>
      <c r="C41" s="6" t="s">
        <v>35</v>
      </c>
      <c r="D41" s="34">
        <v>2.3969999999999998</v>
      </c>
      <c r="E41" s="50"/>
    </row>
    <row r="42" spans="1:5">
      <c r="A42" s="2"/>
      <c r="B42" s="4">
        <v>300</v>
      </c>
      <c r="C42" s="26" t="s">
        <v>27</v>
      </c>
      <c r="D42" s="33">
        <v>2.3969999999999998</v>
      </c>
      <c r="E42" s="50"/>
    </row>
    <row r="43" spans="1:5" ht="25.5">
      <c r="A43" s="2" t="s">
        <v>36</v>
      </c>
      <c r="B43" s="2"/>
      <c r="C43" s="6" t="s">
        <v>37</v>
      </c>
      <c r="D43" s="34">
        <v>20</v>
      </c>
      <c r="E43" s="50"/>
    </row>
    <row r="44" spans="1:5">
      <c r="A44" s="2"/>
      <c r="B44" s="2" t="s">
        <v>26</v>
      </c>
      <c r="C44" s="26" t="s">
        <v>27</v>
      </c>
      <c r="D44" s="33">
        <v>20</v>
      </c>
      <c r="E44" s="50"/>
    </row>
    <row r="45" spans="1:5" ht="38.25">
      <c r="A45" s="2" t="s">
        <v>38</v>
      </c>
      <c r="B45" s="2"/>
      <c r="C45" s="6" t="s">
        <v>39</v>
      </c>
      <c r="D45" s="34">
        <v>60.84</v>
      </c>
      <c r="E45" s="50"/>
    </row>
    <row r="46" spans="1:5">
      <c r="A46" s="2"/>
      <c r="B46" s="2" t="s">
        <v>26</v>
      </c>
      <c r="C46" s="26" t="s">
        <v>27</v>
      </c>
      <c r="D46" s="33">
        <v>60.84</v>
      </c>
      <c r="E46" s="50"/>
    </row>
    <row r="47" spans="1:5">
      <c r="A47" s="2" t="s">
        <v>40</v>
      </c>
      <c r="B47" s="4"/>
      <c r="C47" s="26" t="s">
        <v>41</v>
      </c>
      <c r="D47" s="34">
        <v>123.136</v>
      </c>
      <c r="E47" s="50"/>
    </row>
    <row r="48" spans="1:5" ht="25.5">
      <c r="A48" s="2"/>
      <c r="B48" s="2" t="s">
        <v>8</v>
      </c>
      <c r="C48" s="30" t="s">
        <v>9</v>
      </c>
      <c r="D48" s="33">
        <v>123.136</v>
      </c>
      <c r="E48" s="50"/>
    </row>
    <row r="49" spans="1:5">
      <c r="A49" s="2" t="s">
        <v>42</v>
      </c>
      <c r="B49" s="4"/>
      <c r="C49" s="29" t="s">
        <v>43</v>
      </c>
      <c r="D49" s="34">
        <v>79106.603000000003</v>
      </c>
      <c r="E49" s="50"/>
    </row>
    <row r="50" spans="1:5" ht="25.5">
      <c r="A50" s="2"/>
      <c r="B50" s="4">
        <v>600</v>
      </c>
      <c r="C50" s="26" t="s">
        <v>15</v>
      </c>
      <c r="D50" s="33">
        <v>79106.603000000003</v>
      </c>
      <c r="E50" s="50"/>
    </row>
    <row r="51" spans="1:5" ht="51">
      <c r="A51" s="2" t="s">
        <v>44</v>
      </c>
      <c r="B51" s="4"/>
      <c r="C51" s="26" t="s">
        <v>45</v>
      </c>
      <c r="D51" s="34">
        <v>465684.64199999999</v>
      </c>
      <c r="E51" s="50"/>
    </row>
    <row r="52" spans="1:5" ht="25.5">
      <c r="A52" s="2"/>
      <c r="B52" s="4">
        <v>600</v>
      </c>
      <c r="C52" s="26" t="s">
        <v>15</v>
      </c>
      <c r="D52" s="33">
        <v>465684.64199999999</v>
      </c>
      <c r="E52" s="50"/>
    </row>
    <row r="53" spans="1:5" ht="102">
      <c r="A53" s="2" t="s">
        <v>46</v>
      </c>
      <c r="B53" s="4"/>
      <c r="C53" s="26" t="s">
        <v>47</v>
      </c>
      <c r="D53" s="34">
        <v>58511.05</v>
      </c>
      <c r="E53" s="50"/>
    </row>
    <row r="54" spans="1:5" ht="25.5">
      <c r="A54" s="2"/>
      <c r="B54" s="4">
        <v>600</v>
      </c>
      <c r="C54" s="26" t="s">
        <v>15</v>
      </c>
      <c r="D54" s="33">
        <v>58511.05</v>
      </c>
      <c r="E54" s="50"/>
    </row>
    <row r="55" spans="1:5" ht="38.25">
      <c r="A55" s="2" t="s">
        <v>48</v>
      </c>
      <c r="B55" s="4"/>
      <c r="C55" s="26" t="s">
        <v>49</v>
      </c>
      <c r="D55" s="34">
        <v>15362.612999999999</v>
      </c>
      <c r="E55" s="50"/>
    </row>
    <row r="56" spans="1:5" ht="25.5">
      <c r="A56" s="2"/>
      <c r="B56" s="4">
        <v>600</v>
      </c>
      <c r="C56" s="26" t="s">
        <v>15</v>
      </c>
      <c r="D56" s="33">
        <v>15362.612999999999</v>
      </c>
      <c r="E56" s="50"/>
    </row>
    <row r="57" spans="1:5" ht="38.25" hidden="1">
      <c r="A57" s="2" t="s">
        <v>50</v>
      </c>
      <c r="B57" s="4"/>
      <c r="C57" s="26" t="s">
        <v>51</v>
      </c>
      <c r="D57" s="19">
        <v>0</v>
      </c>
      <c r="E57" s="50"/>
    </row>
    <row r="58" spans="1:5" ht="25.5" hidden="1">
      <c r="A58" s="2"/>
      <c r="B58" s="2" t="s">
        <v>8</v>
      </c>
      <c r="C58" s="30" t="s">
        <v>9</v>
      </c>
      <c r="D58" s="19"/>
      <c r="E58" s="50"/>
    </row>
    <row r="59" spans="1:5" hidden="1">
      <c r="A59" s="2"/>
      <c r="B59" s="2" t="s">
        <v>26</v>
      </c>
      <c r="C59" s="26" t="s">
        <v>27</v>
      </c>
      <c r="D59" s="19"/>
      <c r="E59" s="50"/>
    </row>
    <row r="60" spans="1:5" ht="38.25">
      <c r="A60" s="2" t="s">
        <v>52</v>
      </c>
      <c r="B60" s="4"/>
      <c r="C60" s="27" t="s">
        <v>53</v>
      </c>
      <c r="D60" s="19">
        <v>66550.932000000001</v>
      </c>
      <c r="E60" s="50"/>
    </row>
    <row r="61" spans="1:5">
      <c r="A61" s="2" t="s">
        <v>54</v>
      </c>
      <c r="B61" s="4"/>
      <c r="C61" s="29" t="s">
        <v>55</v>
      </c>
      <c r="D61" s="34">
        <v>63986.928</v>
      </c>
    </row>
    <row r="62" spans="1:5" ht="25.5">
      <c r="A62" s="2"/>
      <c r="B62" s="4">
        <v>600</v>
      </c>
      <c r="C62" s="26" t="s">
        <v>15</v>
      </c>
      <c r="D62" s="33">
        <v>63986.928</v>
      </c>
    </row>
    <row r="63" spans="1:5" ht="25.5">
      <c r="A63" s="2" t="s">
        <v>56</v>
      </c>
      <c r="B63" s="4"/>
      <c r="C63" s="26" t="s">
        <v>57</v>
      </c>
      <c r="D63" s="34">
        <v>2564.0039999999999</v>
      </c>
    </row>
    <row r="64" spans="1:5" ht="25.5">
      <c r="A64" s="2"/>
      <c r="B64" s="4">
        <v>600</v>
      </c>
      <c r="C64" s="26" t="s">
        <v>15</v>
      </c>
      <c r="D64" s="33">
        <v>2564.0039999999999</v>
      </c>
    </row>
    <row r="65" spans="1:5" ht="38.25">
      <c r="A65" s="2" t="s">
        <v>58</v>
      </c>
      <c r="B65" s="4"/>
      <c r="C65" s="27" t="s">
        <v>59</v>
      </c>
      <c r="D65" s="48">
        <v>39786.815999999999</v>
      </c>
    </row>
    <row r="66" spans="1:5" ht="38.25">
      <c r="A66" s="2" t="s">
        <v>60</v>
      </c>
      <c r="B66" s="4"/>
      <c r="C66" s="26" t="s">
        <v>61</v>
      </c>
      <c r="D66" s="34">
        <v>5626.6229999999996</v>
      </c>
    </row>
    <row r="67" spans="1:5" ht="25.5">
      <c r="A67" s="2"/>
      <c r="B67" s="4">
        <v>600</v>
      </c>
      <c r="C67" s="26" t="s">
        <v>15</v>
      </c>
      <c r="D67" s="33">
        <v>5626.6229999999996</v>
      </c>
    </row>
    <row r="68" spans="1:5">
      <c r="A68" s="2" t="s">
        <v>62</v>
      </c>
      <c r="B68" s="4"/>
      <c r="C68" s="26" t="s">
        <v>63</v>
      </c>
      <c r="D68" s="34">
        <v>94.585999999999999</v>
      </c>
    </row>
    <row r="69" spans="1:5" ht="25.5">
      <c r="A69" s="2"/>
      <c r="B69" s="4">
        <v>600</v>
      </c>
      <c r="C69" s="26" t="s">
        <v>15</v>
      </c>
      <c r="D69" s="33">
        <v>94.585999999999999</v>
      </c>
    </row>
    <row r="70" spans="1:5" ht="25.5">
      <c r="A70" s="2" t="s">
        <v>64</v>
      </c>
      <c r="B70" s="4"/>
      <c r="C70" s="26" t="s">
        <v>65</v>
      </c>
      <c r="D70" s="19">
        <v>1878.6379999999999</v>
      </c>
    </row>
    <row r="71" spans="1:5">
      <c r="A71" s="2"/>
      <c r="B71" s="2" t="s">
        <v>26</v>
      </c>
      <c r="C71" s="26" t="s">
        <v>27</v>
      </c>
      <c r="D71" s="33">
        <v>23</v>
      </c>
    </row>
    <row r="72" spans="1:5" ht="25.5">
      <c r="A72" s="2"/>
      <c r="B72" s="4">
        <v>600</v>
      </c>
      <c r="C72" s="26" t="s">
        <v>15</v>
      </c>
      <c r="D72" s="19">
        <v>1855.6379999999999</v>
      </c>
    </row>
    <row r="73" spans="1:5">
      <c r="A73" s="2" t="s">
        <v>66</v>
      </c>
      <c r="B73" s="4"/>
      <c r="C73" s="26" t="s">
        <v>67</v>
      </c>
      <c r="D73" s="19">
        <v>228.2</v>
      </c>
    </row>
    <row r="74" spans="1:5" ht="25.5">
      <c r="A74" s="2"/>
      <c r="B74" s="2" t="s">
        <v>8</v>
      </c>
      <c r="C74" s="30" t="s">
        <v>9</v>
      </c>
      <c r="D74" s="33">
        <v>228.2</v>
      </c>
    </row>
    <row r="75" spans="1:5" ht="25.5">
      <c r="A75" s="2" t="s">
        <v>70</v>
      </c>
      <c r="B75" s="4"/>
      <c r="C75" s="26" t="s">
        <v>71</v>
      </c>
      <c r="D75" s="19">
        <v>16602.342000000001</v>
      </c>
    </row>
    <row r="76" spans="1:5">
      <c r="A76" s="2"/>
      <c r="B76" s="2" t="s">
        <v>26</v>
      </c>
      <c r="C76" s="26" t="s">
        <v>27</v>
      </c>
      <c r="D76" s="33">
        <v>200</v>
      </c>
    </row>
    <row r="77" spans="1:5" ht="25.5">
      <c r="A77" s="2"/>
      <c r="B77" s="4">
        <v>600</v>
      </c>
      <c r="C77" s="26" t="s">
        <v>15</v>
      </c>
      <c r="D77" s="34">
        <v>16402.342000000001</v>
      </c>
    </row>
    <row r="78" spans="1:5" ht="38.25">
      <c r="A78" s="2" t="s">
        <v>72</v>
      </c>
      <c r="B78" s="2"/>
      <c r="C78" s="26" t="s">
        <v>73</v>
      </c>
      <c r="D78" s="19">
        <v>397.62599999999998</v>
      </c>
      <c r="E78" s="50"/>
    </row>
    <row r="79" spans="1:5">
      <c r="A79" s="2"/>
      <c r="B79" s="2" t="s">
        <v>26</v>
      </c>
      <c r="C79" s="26" t="s">
        <v>27</v>
      </c>
      <c r="D79" s="33">
        <v>397.62599999999998</v>
      </c>
    </row>
    <row r="80" spans="1:5" ht="51">
      <c r="A80" s="2" t="s">
        <v>74</v>
      </c>
      <c r="B80" s="2"/>
      <c r="C80" s="6" t="s">
        <v>75</v>
      </c>
      <c r="D80" s="19">
        <v>12096.189</v>
      </c>
    </row>
    <row r="81" spans="1:4">
      <c r="A81" s="2"/>
      <c r="B81" s="2" t="s">
        <v>26</v>
      </c>
      <c r="C81" s="26" t="s">
        <v>27</v>
      </c>
      <c r="D81" s="33">
        <v>2333.1320000000001</v>
      </c>
    </row>
    <row r="82" spans="1:4" ht="25.5">
      <c r="A82" s="2"/>
      <c r="B82" s="4">
        <v>600</v>
      </c>
      <c r="C82" s="26" t="s">
        <v>15</v>
      </c>
      <c r="D82" s="34">
        <v>9763.0570000000007</v>
      </c>
    </row>
    <row r="83" spans="1:4" ht="25.5">
      <c r="A83" s="2" t="s">
        <v>656</v>
      </c>
      <c r="B83" s="2"/>
      <c r="C83" s="30" t="s">
        <v>657</v>
      </c>
      <c r="D83" s="34">
        <v>2417.3119999999999</v>
      </c>
    </row>
    <row r="84" spans="1:4" ht="25.5">
      <c r="A84" s="2"/>
      <c r="B84" s="4">
        <v>600</v>
      </c>
      <c r="C84" s="26" t="s">
        <v>15</v>
      </c>
      <c r="D84" s="33">
        <v>2417.3119999999999</v>
      </c>
    </row>
    <row r="85" spans="1:4">
      <c r="A85" s="2" t="s">
        <v>76</v>
      </c>
      <c r="B85" s="2"/>
      <c r="C85" s="30" t="s">
        <v>77</v>
      </c>
      <c r="D85" s="34">
        <v>445.3</v>
      </c>
    </row>
    <row r="86" spans="1:4">
      <c r="A86" s="2"/>
      <c r="B86" s="2" t="s">
        <v>26</v>
      </c>
      <c r="C86" s="26" t="s">
        <v>27</v>
      </c>
      <c r="D86" s="33">
        <v>445.3</v>
      </c>
    </row>
    <row r="87" spans="1:4" ht="38.25">
      <c r="A87" s="2" t="s">
        <v>78</v>
      </c>
      <c r="B87" s="4"/>
      <c r="C87" s="27" t="s">
        <v>79</v>
      </c>
      <c r="D87" s="19">
        <v>20114.931</v>
      </c>
    </row>
    <row r="88" spans="1:4" ht="38.25">
      <c r="A88" s="2" t="s">
        <v>80</v>
      </c>
      <c r="B88" s="4"/>
      <c r="C88" s="26" t="s">
        <v>81</v>
      </c>
      <c r="D88" s="34">
        <v>17059.196</v>
      </c>
    </row>
    <row r="89" spans="1:4" ht="25.5">
      <c r="A89" s="2"/>
      <c r="B89" s="4">
        <v>600</v>
      </c>
      <c r="C89" s="26" t="s">
        <v>15</v>
      </c>
      <c r="D89" s="33">
        <v>17059.196</v>
      </c>
    </row>
    <row r="90" spans="1:4" ht="38.25">
      <c r="A90" s="2" t="s">
        <v>82</v>
      </c>
      <c r="B90" s="4"/>
      <c r="C90" s="26" t="s">
        <v>83</v>
      </c>
      <c r="D90" s="34">
        <v>2641.4450000000002</v>
      </c>
    </row>
    <row r="91" spans="1:4" ht="25.5">
      <c r="A91" s="2"/>
      <c r="B91" s="4">
        <v>600</v>
      </c>
      <c r="C91" s="26" t="s">
        <v>15</v>
      </c>
      <c r="D91" s="33">
        <v>2641.4450000000002</v>
      </c>
    </row>
    <row r="92" spans="1:4" ht="38.25">
      <c r="A92" s="7" t="s">
        <v>84</v>
      </c>
      <c r="B92" s="8"/>
      <c r="C92" s="26" t="s">
        <v>85</v>
      </c>
      <c r="D92" s="34">
        <v>414.29</v>
      </c>
    </row>
    <row r="93" spans="1:4" ht="25.5">
      <c r="A93" s="9"/>
      <c r="B93" s="4">
        <v>600</v>
      </c>
      <c r="C93" s="26" t="s">
        <v>15</v>
      </c>
      <c r="D93" s="33">
        <v>414.29</v>
      </c>
    </row>
    <row r="94" spans="1:4" ht="38.25">
      <c r="A94" s="7" t="s">
        <v>86</v>
      </c>
      <c r="B94" s="8"/>
      <c r="C94" s="27" t="s">
        <v>87</v>
      </c>
      <c r="D94" s="35">
        <v>32500.409999999996</v>
      </c>
    </row>
    <row r="95" spans="1:4">
      <c r="A95" s="7" t="s">
        <v>88</v>
      </c>
      <c r="B95" s="8"/>
      <c r="C95" s="26" t="s">
        <v>89</v>
      </c>
      <c r="D95" s="19">
        <v>8958.3289999999997</v>
      </c>
    </row>
    <row r="96" spans="1:4" ht="51">
      <c r="A96" s="7"/>
      <c r="B96" s="2" t="s">
        <v>68</v>
      </c>
      <c r="C96" s="30" t="s">
        <v>69</v>
      </c>
      <c r="D96" s="33">
        <v>7846.25</v>
      </c>
    </row>
    <row r="97" spans="1:4" ht="25.5">
      <c r="A97" s="7"/>
      <c r="B97" s="2" t="s">
        <v>8</v>
      </c>
      <c r="C97" s="30" t="s">
        <v>9</v>
      </c>
      <c r="D97" s="35">
        <v>1098.98</v>
      </c>
    </row>
    <row r="98" spans="1:4">
      <c r="A98" s="7"/>
      <c r="B98" s="2" t="s">
        <v>18</v>
      </c>
      <c r="C98" s="30" t="s">
        <v>19</v>
      </c>
      <c r="D98" s="35">
        <v>13.099</v>
      </c>
    </row>
    <row r="99" spans="1:4" ht="25.5">
      <c r="A99" s="7" t="s">
        <v>90</v>
      </c>
      <c r="B99" s="8"/>
      <c r="C99" s="26" t="s">
        <v>91</v>
      </c>
      <c r="D99" s="34">
        <v>12547.93</v>
      </c>
    </row>
    <row r="100" spans="1:4" ht="25.5">
      <c r="A100" s="7"/>
      <c r="B100" s="4">
        <v>600</v>
      </c>
      <c r="C100" s="26" t="s">
        <v>15</v>
      </c>
      <c r="D100" s="33">
        <v>12547.93</v>
      </c>
    </row>
    <row r="101" spans="1:4" ht="25.5">
      <c r="A101" s="2" t="s">
        <v>92</v>
      </c>
      <c r="B101" s="2"/>
      <c r="C101" s="6" t="s">
        <v>93</v>
      </c>
      <c r="D101" s="34">
        <v>10994.151</v>
      </c>
    </row>
    <row r="102" spans="1:4" ht="25.5">
      <c r="A102" s="2"/>
      <c r="B102" s="4">
        <v>600</v>
      </c>
      <c r="C102" s="26" t="s">
        <v>15</v>
      </c>
      <c r="D102" s="33">
        <v>10994.151</v>
      </c>
    </row>
    <row r="103" spans="1:4" ht="51">
      <c r="A103" s="10" t="s">
        <v>94</v>
      </c>
      <c r="B103" s="11"/>
      <c r="C103" s="38" t="s">
        <v>95</v>
      </c>
      <c r="D103" s="35">
        <v>268.858</v>
      </c>
    </row>
    <row r="104" spans="1:4" ht="25.5">
      <c r="A104" s="10" t="s">
        <v>96</v>
      </c>
      <c r="B104" s="11"/>
      <c r="C104" s="39" t="s">
        <v>97</v>
      </c>
      <c r="D104" s="34">
        <v>268.858</v>
      </c>
    </row>
    <row r="105" spans="1:4" ht="25.5">
      <c r="A105" s="10"/>
      <c r="B105" s="11">
        <v>600</v>
      </c>
      <c r="C105" s="39" t="s">
        <v>15</v>
      </c>
      <c r="D105" s="33">
        <v>268.858</v>
      </c>
    </row>
    <row r="106" spans="1:4" ht="25.5">
      <c r="A106" s="1" t="s">
        <v>98</v>
      </c>
      <c r="B106" s="1"/>
      <c r="C106" s="28" t="s">
        <v>99</v>
      </c>
      <c r="D106" s="36">
        <v>96215.328000000009</v>
      </c>
    </row>
    <row r="107" spans="1:4" ht="43.5" customHeight="1">
      <c r="A107" s="2" t="s">
        <v>100</v>
      </c>
      <c r="B107" s="2"/>
      <c r="C107" s="27" t="s">
        <v>101</v>
      </c>
      <c r="D107" s="35">
        <v>83080.900000000009</v>
      </c>
    </row>
    <row r="108" spans="1:4">
      <c r="A108" s="2" t="s">
        <v>102</v>
      </c>
      <c r="B108" s="2"/>
      <c r="C108" s="29" t="s">
        <v>103</v>
      </c>
      <c r="D108" s="34">
        <v>150</v>
      </c>
    </row>
    <row r="109" spans="1:4" ht="25.5">
      <c r="A109" s="2"/>
      <c r="B109" s="4">
        <v>600</v>
      </c>
      <c r="C109" s="26" t="s">
        <v>15</v>
      </c>
      <c r="D109" s="33">
        <v>150</v>
      </c>
    </row>
    <row r="110" spans="1:4">
      <c r="A110" s="2" t="s">
        <v>104</v>
      </c>
      <c r="B110" s="4"/>
      <c r="C110" s="26" t="s">
        <v>105</v>
      </c>
      <c r="D110" s="34">
        <v>1127</v>
      </c>
    </row>
    <row r="111" spans="1:4" ht="25.5">
      <c r="A111" s="2"/>
      <c r="B111" s="4">
        <v>600</v>
      </c>
      <c r="C111" s="26" t="s">
        <v>15</v>
      </c>
      <c r="D111" s="33">
        <v>1127</v>
      </c>
    </row>
    <row r="112" spans="1:4" ht="25.5">
      <c r="A112" s="2" t="s">
        <v>106</v>
      </c>
      <c r="B112" s="2"/>
      <c r="C112" s="26" t="s">
        <v>107</v>
      </c>
      <c r="D112" s="34">
        <v>7931.58</v>
      </c>
    </row>
    <row r="113" spans="1:4" ht="25.5">
      <c r="A113" s="2"/>
      <c r="B113" s="4">
        <v>600</v>
      </c>
      <c r="C113" s="26" t="s">
        <v>15</v>
      </c>
      <c r="D113" s="33">
        <v>7931.58</v>
      </c>
    </row>
    <row r="114" spans="1:4">
      <c r="A114" s="2" t="s">
        <v>108</v>
      </c>
      <c r="B114" s="2"/>
      <c r="C114" s="29" t="s">
        <v>109</v>
      </c>
      <c r="D114" s="34">
        <v>500</v>
      </c>
    </row>
    <row r="115" spans="1:4" ht="25.5">
      <c r="A115" s="2"/>
      <c r="B115" s="4">
        <v>600</v>
      </c>
      <c r="C115" s="26" t="s">
        <v>15</v>
      </c>
      <c r="D115" s="33">
        <v>500</v>
      </c>
    </row>
    <row r="116" spans="1:4" ht="25.5">
      <c r="A116" s="2" t="s">
        <v>110</v>
      </c>
      <c r="B116" s="2"/>
      <c r="C116" s="26" t="s">
        <v>111</v>
      </c>
      <c r="D116" s="34">
        <v>700</v>
      </c>
    </row>
    <row r="117" spans="1:4" ht="25.5">
      <c r="A117" s="2"/>
      <c r="B117" s="4">
        <v>600</v>
      </c>
      <c r="C117" s="26" t="s">
        <v>15</v>
      </c>
      <c r="D117" s="33">
        <v>700</v>
      </c>
    </row>
    <row r="118" spans="1:4">
      <c r="A118" s="2" t="s">
        <v>112</v>
      </c>
      <c r="B118" s="4"/>
      <c r="C118" s="37" t="s">
        <v>113</v>
      </c>
      <c r="D118" s="34">
        <v>239.078</v>
      </c>
    </row>
    <row r="119" spans="1:4" ht="25.5">
      <c r="A119" s="2"/>
      <c r="B119" s="4">
        <v>600</v>
      </c>
      <c r="C119" s="26" t="s">
        <v>15</v>
      </c>
      <c r="D119" s="33">
        <v>239.078</v>
      </c>
    </row>
    <row r="120" spans="1:4" ht="25.5">
      <c r="A120" s="2" t="s">
        <v>114</v>
      </c>
      <c r="B120" s="4"/>
      <c r="C120" s="26" t="s">
        <v>115</v>
      </c>
      <c r="D120" s="34">
        <v>3399.61</v>
      </c>
    </row>
    <row r="121" spans="1:4" ht="25.5">
      <c r="A121" s="2"/>
      <c r="B121" s="4">
        <v>600</v>
      </c>
      <c r="C121" s="26" t="s">
        <v>15</v>
      </c>
      <c r="D121" s="33">
        <v>3399.61</v>
      </c>
    </row>
    <row r="122" spans="1:4" ht="25.5">
      <c r="A122" s="2" t="s">
        <v>116</v>
      </c>
      <c r="B122" s="4"/>
      <c r="C122" s="26" t="s">
        <v>117</v>
      </c>
      <c r="D122" s="34">
        <v>1693.08</v>
      </c>
    </row>
    <row r="123" spans="1:4" ht="25.5">
      <c r="A123" s="2"/>
      <c r="B123" s="4">
        <v>600</v>
      </c>
      <c r="C123" s="26" t="s">
        <v>15</v>
      </c>
      <c r="D123" s="33">
        <v>1693.08</v>
      </c>
    </row>
    <row r="124" spans="1:4" ht="25.5">
      <c r="A124" s="2" t="s">
        <v>118</v>
      </c>
      <c r="B124" s="4"/>
      <c r="C124" s="26" t="s">
        <v>119</v>
      </c>
      <c r="D124" s="34">
        <v>11843.518</v>
      </c>
    </row>
    <row r="125" spans="1:4" ht="25.5">
      <c r="A125" s="2"/>
      <c r="B125" s="4">
        <v>600</v>
      </c>
      <c r="C125" s="26" t="s">
        <v>15</v>
      </c>
      <c r="D125" s="33">
        <v>11843.518</v>
      </c>
    </row>
    <row r="126" spans="1:4" ht="25.5">
      <c r="A126" s="7" t="s">
        <v>120</v>
      </c>
      <c r="B126" s="8"/>
      <c r="C126" s="26" t="s">
        <v>121</v>
      </c>
      <c r="D126" s="34">
        <v>55464.733999999997</v>
      </c>
    </row>
    <row r="127" spans="1:4" ht="25.5">
      <c r="A127" s="7"/>
      <c r="B127" s="4">
        <v>600</v>
      </c>
      <c r="C127" s="26" t="s">
        <v>15</v>
      </c>
      <c r="D127" s="33">
        <v>55464.733999999997</v>
      </c>
    </row>
    <row r="128" spans="1:4">
      <c r="A128" s="2" t="s">
        <v>122</v>
      </c>
      <c r="B128" s="4"/>
      <c r="C128" s="26" t="s">
        <v>123</v>
      </c>
      <c r="D128" s="19">
        <v>32.299999999999997</v>
      </c>
    </row>
    <row r="129" spans="1:4">
      <c r="A129" s="2"/>
      <c r="B129" s="4">
        <v>500</v>
      </c>
      <c r="C129" s="26" t="s">
        <v>124</v>
      </c>
      <c r="D129" s="33">
        <v>25.7</v>
      </c>
    </row>
    <row r="130" spans="1:4" ht="25.5">
      <c r="A130" s="2"/>
      <c r="B130" s="4">
        <v>600</v>
      </c>
      <c r="C130" s="26" t="s">
        <v>15</v>
      </c>
      <c r="D130" s="33">
        <v>6.6</v>
      </c>
    </row>
    <row r="131" spans="1:4" ht="51">
      <c r="A131" s="7" t="s">
        <v>125</v>
      </c>
      <c r="B131" s="8"/>
      <c r="C131" s="27" t="s">
        <v>126</v>
      </c>
      <c r="D131" s="35">
        <v>1459.2950000000001</v>
      </c>
    </row>
    <row r="132" spans="1:4">
      <c r="A132" s="7" t="s">
        <v>127</v>
      </c>
      <c r="B132" s="8"/>
      <c r="C132" s="26" t="s">
        <v>128</v>
      </c>
      <c r="D132" s="34">
        <v>399.94499999999999</v>
      </c>
    </row>
    <row r="133" spans="1:4" ht="25.5">
      <c r="A133" s="7"/>
      <c r="B133" s="4">
        <v>400</v>
      </c>
      <c r="C133" s="26" t="s">
        <v>12</v>
      </c>
      <c r="D133" s="33">
        <v>399.94499999999999</v>
      </c>
    </row>
    <row r="134" spans="1:4">
      <c r="A134" s="2" t="s">
        <v>129</v>
      </c>
      <c r="B134" s="4"/>
      <c r="C134" s="26" t="s">
        <v>130</v>
      </c>
      <c r="D134" s="34">
        <v>898.83500000000004</v>
      </c>
    </row>
    <row r="135" spans="1:4" ht="25.5">
      <c r="A135" s="2"/>
      <c r="B135" s="4">
        <v>600</v>
      </c>
      <c r="C135" s="26" t="s">
        <v>15</v>
      </c>
      <c r="D135" s="33">
        <v>898.83500000000004</v>
      </c>
    </row>
    <row r="136" spans="1:4">
      <c r="A136" s="2" t="s">
        <v>131</v>
      </c>
      <c r="B136" s="4"/>
      <c r="C136" s="26" t="s">
        <v>132</v>
      </c>
      <c r="D136" s="34">
        <v>160.51499999999999</v>
      </c>
    </row>
    <row r="137" spans="1:4" ht="25.5">
      <c r="A137" s="2"/>
      <c r="B137" s="4">
        <v>600</v>
      </c>
      <c r="C137" s="26" t="s">
        <v>15</v>
      </c>
      <c r="D137" s="33">
        <v>160.51499999999999</v>
      </c>
    </row>
    <row r="138" spans="1:4" ht="25.5" hidden="1">
      <c r="A138" s="2" t="s">
        <v>133</v>
      </c>
      <c r="B138" s="4"/>
      <c r="C138" s="26" t="s">
        <v>134</v>
      </c>
      <c r="D138" s="34">
        <v>0</v>
      </c>
    </row>
    <row r="139" spans="1:4" ht="25.5" hidden="1">
      <c r="A139" s="2"/>
      <c r="B139" s="4">
        <v>600</v>
      </c>
      <c r="C139" s="26" t="s">
        <v>15</v>
      </c>
      <c r="D139" s="35"/>
    </row>
    <row r="140" spans="1:4" ht="38.25">
      <c r="A140" s="2" t="s">
        <v>135</v>
      </c>
      <c r="B140" s="4"/>
      <c r="C140" s="27" t="s">
        <v>136</v>
      </c>
      <c r="D140" s="19">
        <v>2362.9189999999999</v>
      </c>
    </row>
    <row r="141" spans="1:4" ht="25.5">
      <c r="A141" s="2" t="s">
        <v>137</v>
      </c>
      <c r="B141" s="2"/>
      <c r="C141" s="30" t="s">
        <v>138</v>
      </c>
      <c r="D141" s="34">
        <v>2176.6979999999999</v>
      </c>
    </row>
    <row r="142" spans="1:4" ht="25.5">
      <c r="A142" s="2"/>
      <c r="B142" s="4">
        <v>600</v>
      </c>
      <c r="C142" s="26" t="s">
        <v>15</v>
      </c>
      <c r="D142" s="33">
        <v>2176.6979999999999</v>
      </c>
    </row>
    <row r="143" spans="1:4" ht="51">
      <c r="A143" s="2" t="s">
        <v>139</v>
      </c>
      <c r="B143" s="4"/>
      <c r="C143" s="6" t="s">
        <v>140</v>
      </c>
      <c r="D143" s="34">
        <v>186.221</v>
      </c>
    </row>
    <row r="144" spans="1:4" ht="25.5">
      <c r="A144" s="2"/>
      <c r="B144" s="4">
        <v>600</v>
      </c>
      <c r="C144" s="26" t="s">
        <v>15</v>
      </c>
      <c r="D144" s="33">
        <v>186.221</v>
      </c>
    </row>
    <row r="145" spans="1:4" ht="38.25">
      <c r="A145" s="2" t="s">
        <v>141</v>
      </c>
      <c r="B145" s="4"/>
      <c r="C145" s="31" t="s">
        <v>142</v>
      </c>
      <c r="D145" s="19">
        <v>9312.2139999999999</v>
      </c>
    </row>
    <row r="146" spans="1:4">
      <c r="A146" s="2" t="s">
        <v>143</v>
      </c>
      <c r="B146" s="2"/>
      <c r="C146" s="30" t="s">
        <v>89</v>
      </c>
      <c r="D146" s="19">
        <v>5657.9189999999999</v>
      </c>
    </row>
    <row r="147" spans="1:4" ht="51">
      <c r="A147" s="2"/>
      <c r="B147" s="2" t="s">
        <v>68</v>
      </c>
      <c r="C147" s="30" t="s">
        <v>69</v>
      </c>
      <c r="D147" s="33">
        <v>4318.415</v>
      </c>
    </row>
    <row r="148" spans="1:4" ht="25.5">
      <c r="A148" s="2"/>
      <c r="B148" s="2" t="s">
        <v>8</v>
      </c>
      <c r="C148" s="30" t="s">
        <v>9</v>
      </c>
      <c r="D148" s="19">
        <v>1337.329</v>
      </c>
    </row>
    <row r="149" spans="1:4">
      <c r="A149" s="2"/>
      <c r="B149" s="2" t="s">
        <v>18</v>
      </c>
      <c r="C149" s="30" t="s">
        <v>19</v>
      </c>
      <c r="D149" s="34">
        <v>2.1749999999999998</v>
      </c>
    </row>
    <row r="150" spans="1:4" ht="25.5">
      <c r="A150" s="2" t="s">
        <v>144</v>
      </c>
      <c r="B150" s="4"/>
      <c r="C150" s="26" t="s">
        <v>145</v>
      </c>
      <c r="D150" s="34">
        <v>3654.2950000000001</v>
      </c>
    </row>
    <row r="151" spans="1:4" ht="25.5">
      <c r="A151" s="2"/>
      <c r="B151" s="4">
        <v>600</v>
      </c>
      <c r="C151" s="26" t="s">
        <v>15</v>
      </c>
      <c r="D151" s="33">
        <v>3654.2950000000001</v>
      </c>
    </row>
    <row r="152" spans="1:4" ht="38.25">
      <c r="A152" s="1" t="s">
        <v>146</v>
      </c>
      <c r="B152" s="13"/>
      <c r="C152" s="28" t="s">
        <v>147</v>
      </c>
      <c r="D152" s="18">
        <v>1169.0629999999999</v>
      </c>
    </row>
    <row r="153" spans="1:4" ht="51">
      <c r="A153" s="2" t="s">
        <v>148</v>
      </c>
      <c r="B153" s="4"/>
      <c r="C153" s="27" t="s">
        <v>149</v>
      </c>
      <c r="D153" s="19">
        <v>830.68</v>
      </c>
    </row>
    <row r="154" spans="1:4" ht="25.5">
      <c r="A154" s="2" t="s">
        <v>150</v>
      </c>
      <c r="B154" s="4"/>
      <c r="C154" s="26" t="s">
        <v>151</v>
      </c>
      <c r="D154" s="34">
        <v>409.84</v>
      </c>
    </row>
    <row r="155" spans="1:4" ht="25.5">
      <c r="A155" s="2"/>
      <c r="B155" s="2" t="s">
        <v>8</v>
      </c>
      <c r="C155" s="30" t="s">
        <v>9</v>
      </c>
      <c r="D155" s="33">
        <v>409.84</v>
      </c>
    </row>
    <row r="156" spans="1:4" ht="25.5">
      <c r="A156" s="2" t="s">
        <v>152</v>
      </c>
      <c r="B156" s="4"/>
      <c r="C156" s="26" t="s">
        <v>153</v>
      </c>
      <c r="D156" s="34">
        <v>108</v>
      </c>
    </row>
    <row r="157" spans="1:4" ht="25.5">
      <c r="A157" s="2"/>
      <c r="B157" s="2" t="s">
        <v>8</v>
      </c>
      <c r="C157" s="30" t="s">
        <v>9</v>
      </c>
      <c r="D157" s="33">
        <v>108</v>
      </c>
    </row>
    <row r="158" spans="1:4" ht="25.5">
      <c r="A158" s="2" t="s">
        <v>154</v>
      </c>
      <c r="B158" s="4"/>
      <c r="C158" s="26" t="s">
        <v>155</v>
      </c>
      <c r="D158" s="34">
        <v>141.68</v>
      </c>
    </row>
    <row r="159" spans="1:4" ht="25.5">
      <c r="A159" s="2"/>
      <c r="B159" s="2" t="s">
        <v>8</v>
      </c>
      <c r="C159" s="30" t="s">
        <v>9</v>
      </c>
      <c r="D159" s="33">
        <v>141.68</v>
      </c>
    </row>
    <row r="160" spans="1:4" ht="25.5">
      <c r="A160" s="2" t="s">
        <v>156</v>
      </c>
      <c r="B160" s="2"/>
      <c r="C160" s="26" t="s">
        <v>157</v>
      </c>
      <c r="D160" s="34">
        <v>96</v>
      </c>
    </row>
    <row r="161" spans="1:4" ht="25.5">
      <c r="A161" s="2"/>
      <c r="B161" s="2" t="s">
        <v>8</v>
      </c>
      <c r="C161" s="30" t="s">
        <v>9</v>
      </c>
      <c r="D161" s="33">
        <v>96</v>
      </c>
    </row>
    <row r="162" spans="1:4" ht="25.5">
      <c r="A162" s="2" t="s">
        <v>158</v>
      </c>
      <c r="B162" s="2"/>
      <c r="C162" s="26" t="s">
        <v>159</v>
      </c>
      <c r="D162" s="34">
        <v>50.56</v>
      </c>
    </row>
    <row r="163" spans="1:4" ht="25.5">
      <c r="A163" s="2"/>
      <c r="B163" s="2" t="s">
        <v>8</v>
      </c>
      <c r="C163" s="30" t="s">
        <v>9</v>
      </c>
      <c r="D163" s="33">
        <v>50.56</v>
      </c>
    </row>
    <row r="164" spans="1:4" ht="25.5">
      <c r="A164" s="2" t="s">
        <v>160</v>
      </c>
      <c r="B164" s="2"/>
      <c r="C164" s="26" t="s">
        <v>161</v>
      </c>
      <c r="D164" s="34">
        <v>12</v>
      </c>
    </row>
    <row r="165" spans="1:4" ht="25.5">
      <c r="A165" s="2"/>
      <c r="B165" s="2" t="s">
        <v>8</v>
      </c>
      <c r="C165" s="30" t="s">
        <v>9</v>
      </c>
      <c r="D165" s="33">
        <v>12</v>
      </c>
    </row>
    <row r="166" spans="1:4" ht="25.5">
      <c r="A166" s="2" t="s">
        <v>162</v>
      </c>
      <c r="B166" s="2"/>
      <c r="C166" s="26" t="s">
        <v>163</v>
      </c>
      <c r="D166" s="34">
        <v>12.6</v>
      </c>
    </row>
    <row r="167" spans="1:4" ht="25.5">
      <c r="A167" s="2"/>
      <c r="B167" s="2" t="s">
        <v>8</v>
      </c>
      <c r="C167" s="30" t="s">
        <v>9</v>
      </c>
      <c r="D167" s="33">
        <v>12.6</v>
      </c>
    </row>
    <row r="168" spans="1:4" ht="38.25">
      <c r="A168" s="2" t="s">
        <v>164</v>
      </c>
      <c r="B168" s="2"/>
      <c r="C168" s="27" t="s">
        <v>165</v>
      </c>
      <c r="D168" s="19">
        <v>304.96000000000004</v>
      </c>
    </row>
    <row r="169" spans="1:4" ht="25.5">
      <c r="A169" s="2" t="s">
        <v>166</v>
      </c>
      <c r="B169" s="2"/>
      <c r="C169" s="26" t="s">
        <v>167</v>
      </c>
      <c r="D169" s="34">
        <v>182.06</v>
      </c>
    </row>
    <row r="170" spans="1:4" ht="25.5">
      <c r="A170" s="2"/>
      <c r="B170" s="2" t="s">
        <v>8</v>
      </c>
      <c r="C170" s="30" t="s">
        <v>9</v>
      </c>
      <c r="D170" s="33">
        <v>182.06</v>
      </c>
    </row>
    <row r="171" spans="1:4" ht="25.5">
      <c r="A171" s="2" t="s">
        <v>168</v>
      </c>
      <c r="B171" s="2"/>
      <c r="C171" s="26" t="s">
        <v>169</v>
      </c>
      <c r="D171" s="34">
        <v>120.74</v>
      </c>
    </row>
    <row r="172" spans="1:4" ht="25.5">
      <c r="A172" s="2"/>
      <c r="B172" s="2" t="s">
        <v>8</v>
      </c>
      <c r="C172" s="30" t="s">
        <v>9</v>
      </c>
      <c r="D172" s="33">
        <v>120.74</v>
      </c>
    </row>
    <row r="173" spans="1:4" ht="25.5">
      <c r="A173" s="2" t="s">
        <v>170</v>
      </c>
      <c r="B173" s="2"/>
      <c r="C173" s="26" t="s">
        <v>171</v>
      </c>
      <c r="D173" s="34">
        <v>2.16</v>
      </c>
    </row>
    <row r="174" spans="1:4" ht="25.5">
      <c r="A174" s="2"/>
      <c r="B174" s="2" t="s">
        <v>8</v>
      </c>
      <c r="C174" s="30" t="s">
        <v>9</v>
      </c>
      <c r="D174" s="33">
        <v>2.16</v>
      </c>
    </row>
    <row r="175" spans="1:4" ht="38.25">
      <c r="A175" s="2" t="s">
        <v>176</v>
      </c>
      <c r="B175" s="3"/>
      <c r="C175" s="27" t="s">
        <v>177</v>
      </c>
      <c r="D175" s="19">
        <v>33.423000000000002</v>
      </c>
    </row>
    <row r="176" spans="1:4" ht="25.5">
      <c r="A176" s="2" t="s">
        <v>178</v>
      </c>
      <c r="B176" s="2"/>
      <c r="C176" s="26" t="s">
        <v>179</v>
      </c>
      <c r="D176" s="34">
        <v>33.423000000000002</v>
      </c>
    </row>
    <row r="177" spans="1:4" ht="25.5">
      <c r="A177" s="2"/>
      <c r="B177" s="2" t="s">
        <v>180</v>
      </c>
      <c r="C177" s="30" t="s">
        <v>181</v>
      </c>
      <c r="D177" s="33">
        <v>33.423000000000002</v>
      </c>
    </row>
    <row r="178" spans="1:4" ht="25.5">
      <c r="A178" s="1" t="s">
        <v>182</v>
      </c>
      <c r="B178" s="1"/>
      <c r="C178" s="32" t="s">
        <v>183</v>
      </c>
      <c r="D178" s="18">
        <v>47869.525999999998</v>
      </c>
    </row>
    <row r="179" spans="1:4" ht="51">
      <c r="A179" s="2" t="s">
        <v>184</v>
      </c>
      <c r="B179" s="2"/>
      <c r="C179" s="31" t="s">
        <v>185</v>
      </c>
      <c r="D179" s="19">
        <v>1401.6110000000001</v>
      </c>
    </row>
    <row r="180" spans="1:4">
      <c r="A180" s="2" t="s">
        <v>186</v>
      </c>
      <c r="B180" s="2"/>
      <c r="C180" s="30" t="s">
        <v>187</v>
      </c>
      <c r="D180" s="34">
        <v>250</v>
      </c>
    </row>
    <row r="181" spans="1:4" ht="25.5">
      <c r="A181" s="2"/>
      <c r="B181" s="4">
        <v>600</v>
      </c>
      <c r="C181" s="26" t="s">
        <v>15</v>
      </c>
      <c r="D181" s="33">
        <v>250</v>
      </c>
    </row>
    <row r="182" spans="1:4">
      <c r="A182" s="2" t="s">
        <v>188</v>
      </c>
      <c r="B182" s="2"/>
      <c r="C182" s="30" t="s">
        <v>189</v>
      </c>
      <c r="D182" s="34">
        <v>65.599999999999994</v>
      </c>
    </row>
    <row r="183" spans="1:4" ht="25.5">
      <c r="A183" s="2"/>
      <c r="B183" s="4">
        <v>600</v>
      </c>
      <c r="C183" s="26" t="s">
        <v>15</v>
      </c>
      <c r="D183" s="33">
        <v>65.599999999999994</v>
      </c>
    </row>
    <row r="184" spans="1:4">
      <c r="A184" s="2" t="s">
        <v>190</v>
      </c>
      <c r="B184" s="2"/>
      <c r="C184" s="30" t="s">
        <v>191</v>
      </c>
      <c r="D184" s="34">
        <v>25</v>
      </c>
    </row>
    <row r="185" spans="1:4" ht="25.5">
      <c r="A185" s="2"/>
      <c r="B185" s="4">
        <v>600</v>
      </c>
      <c r="C185" s="26" t="s">
        <v>15</v>
      </c>
      <c r="D185" s="33">
        <v>25</v>
      </c>
    </row>
    <row r="186" spans="1:4">
      <c r="A186" s="2" t="s">
        <v>196</v>
      </c>
      <c r="B186" s="4"/>
      <c r="C186" s="29" t="s">
        <v>197</v>
      </c>
      <c r="D186" s="34">
        <v>83</v>
      </c>
    </row>
    <row r="187" spans="1:4" ht="25.5">
      <c r="A187" s="2"/>
      <c r="B187" s="4">
        <v>600</v>
      </c>
      <c r="C187" s="26" t="s">
        <v>15</v>
      </c>
      <c r="D187" s="33">
        <v>83</v>
      </c>
    </row>
    <row r="188" spans="1:4">
      <c r="A188" s="2" t="s">
        <v>198</v>
      </c>
      <c r="B188" s="4"/>
      <c r="C188" s="29" t="s">
        <v>199</v>
      </c>
      <c r="D188" s="34">
        <v>35</v>
      </c>
    </row>
    <row r="189" spans="1:4" ht="25.5">
      <c r="A189" s="2"/>
      <c r="B189" s="4">
        <v>600</v>
      </c>
      <c r="C189" s="26" t="s">
        <v>15</v>
      </c>
      <c r="D189" s="33">
        <v>35</v>
      </c>
    </row>
    <row r="190" spans="1:4">
      <c r="A190" s="2" t="s">
        <v>202</v>
      </c>
      <c r="B190" s="4"/>
      <c r="C190" s="26" t="s">
        <v>203</v>
      </c>
      <c r="D190" s="34">
        <v>8</v>
      </c>
    </row>
    <row r="191" spans="1:4" ht="25.5">
      <c r="A191" s="2"/>
      <c r="B191" s="4">
        <v>600</v>
      </c>
      <c r="C191" s="26" t="s">
        <v>15</v>
      </c>
      <c r="D191" s="33">
        <v>8</v>
      </c>
    </row>
    <row r="192" spans="1:4">
      <c r="A192" s="2" t="s">
        <v>206</v>
      </c>
      <c r="B192" s="4"/>
      <c r="C192" s="29" t="s">
        <v>207</v>
      </c>
      <c r="D192" s="34">
        <v>12.3</v>
      </c>
    </row>
    <row r="193" spans="1:4" ht="25.5">
      <c r="A193" s="2"/>
      <c r="B193" s="4">
        <v>600</v>
      </c>
      <c r="C193" s="26" t="s">
        <v>15</v>
      </c>
      <c r="D193" s="33">
        <v>12.3</v>
      </c>
    </row>
    <row r="194" spans="1:4">
      <c r="A194" s="2" t="s">
        <v>208</v>
      </c>
      <c r="B194" s="4"/>
      <c r="C194" s="29" t="s">
        <v>209</v>
      </c>
      <c r="D194" s="34">
        <v>6</v>
      </c>
    </row>
    <row r="195" spans="1:4" ht="25.5">
      <c r="A195" s="2"/>
      <c r="B195" s="4">
        <v>600</v>
      </c>
      <c r="C195" s="26" t="s">
        <v>15</v>
      </c>
      <c r="D195" s="33">
        <v>6</v>
      </c>
    </row>
    <row r="196" spans="1:4">
      <c r="A196" s="2" t="s">
        <v>214</v>
      </c>
      <c r="B196" s="4"/>
      <c r="C196" s="26" t="s">
        <v>215</v>
      </c>
      <c r="D196" s="34">
        <v>15</v>
      </c>
    </row>
    <row r="197" spans="1:4" ht="25.5">
      <c r="A197" s="2"/>
      <c r="B197" s="4">
        <v>600</v>
      </c>
      <c r="C197" s="26" t="s">
        <v>15</v>
      </c>
      <c r="D197" s="33">
        <v>15</v>
      </c>
    </row>
    <row r="198" spans="1:4">
      <c r="A198" s="2" t="s">
        <v>216</v>
      </c>
      <c r="B198" s="4"/>
      <c r="C198" s="29" t="s">
        <v>217</v>
      </c>
      <c r="D198" s="34">
        <v>270</v>
      </c>
    </row>
    <row r="199" spans="1:4" ht="25.5">
      <c r="A199" s="2"/>
      <c r="B199" s="4">
        <v>600</v>
      </c>
      <c r="C199" s="26" t="s">
        <v>15</v>
      </c>
      <c r="D199" s="33">
        <v>270</v>
      </c>
    </row>
    <row r="200" spans="1:4">
      <c r="A200" s="2" t="s">
        <v>220</v>
      </c>
      <c r="B200" s="4"/>
      <c r="C200" s="26" t="s">
        <v>221</v>
      </c>
      <c r="D200" s="34">
        <v>631.71100000000001</v>
      </c>
    </row>
    <row r="201" spans="1:4" ht="25.5">
      <c r="A201" s="2"/>
      <c r="B201" s="4">
        <v>600</v>
      </c>
      <c r="C201" s="26" t="s">
        <v>15</v>
      </c>
      <c r="D201" s="33">
        <v>631.71100000000001</v>
      </c>
    </row>
    <row r="202" spans="1:4" ht="51">
      <c r="A202" s="2" t="s">
        <v>222</v>
      </c>
      <c r="B202" s="4"/>
      <c r="C202" s="27" t="s">
        <v>223</v>
      </c>
      <c r="D202" s="19">
        <v>36729.396999999997</v>
      </c>
    </row>
    <row r="203" spans="1:4" ht="25.5">
      <c r="A203" s="2" t="s">
        <v>224</v>
      </c>
      <c r="B203" s="4"/>
      <c r="C203" s="26" t="s">
        <v>225</v>
      </c>
      <c r="D203" s="34">
        <v>25331.269</v>
      </c>
    </row>
    <row r="204" spans="1:4" ht="25.5">
      <c r="A204" s="2"/>
      <c r="B204" s="4">
        <v>600</v>
      </c>
      <c r="C204" s="26" t="s">
        <v>15</v>
      </c>
      <c r="D204" s="33">
        <v>25331.269</v>
      </c>
    </row>
    <row r="205" spans="1:4" ht="25.5">
      <c r="A205" s="2" t="s">
        <v>226</v>
      </c>
      <c r="B205" s="4"/>
      <c r="C205" s="26" t="s">
        <v>227</v>
      </c>
      <c r="D205" s="34">
        <v>8093.3509999999997</v>
      </c>
    </row>
    <row r="206" spans="1:4" ht="25.5">
      <c r="A206" s="2"/>
      <c r="B206" s="4">
        <v>600</v>
      </c>
      <c r="C206" s="26" t="s">
        <v>15</v>
      </c>
      <c r="D206" s="33">
        <v>8093.3509999999997</v>
      </c>
    </row>
    <row r="207" spans="1:4" ht="38.25">
      <c r="A207" s="2" t="s">
        <v>228</v>
      </c>
      <c r="B207" s="4"/>
      <c r="C207" s="26" t="s">
        <v>229</v>
      </c>
      <c r="D207" s="34">
        <v>827.46</v>
      </c>
    </row>
    <row r="208" spans="1:4" ht="25.5">
      <c r="A208" s="2"/>
      <c r="B208" s="4">
        <v>600</v>
      </c>
      <c r="C208" s="26" t="s">
        <v>15</v>
      </c>
      <c r="D208" s="33">
        <v>827.46</v>
      </c>
    </row>
    <row r="209" spans="1:4" ht="25.5">
      <c r="A209" s="2" t="s">
        <v>230</v>
      </c>
      <c r="B209" s="4"/>
      <c r="C209" s="26" t="s">
        <v>231</v>
      </c>
      <c r="D209" s="34">
        <v>2294.7170000000001</v>
      </c>
    </row>
    <row r="210" spans="1:4" ht="25.5">
      <c r="A210" s="2"/>
      <c r="B210" s="4">
        <v>600</v>
      </c>
      <c r="C210" s="26" t="s">
        <v>15</v>
      </c>
      <c r="D210" s="33">
        <v>2294.7170000000001</v>
      </c>
    </row>
    <row r="211" spans="1:4" ht="38.25">
      <c r="A211" s="2" t="s">
        <v>232</v>
      </c>
      <c r="B211" s="4"/>
      <c r="C211" s="26" t="s">
        <v>233</v>
      </c>
      <c r="D211" s="34">
        <v>182.6</v>
      </c>
    </row>
    <row r="212" spans="1:4" ht="25.5">
      <c r="A212" s="2"/>
      <c r="B212" s="4">
        <v>600</v>
      </c>
      <c r="C212" s="26" t="s">
        <v>15</v>
      </c>
      <c r="D212" s="33">
        <v>182.6</v>
      </c>
    </row>
    <row r="213" spans="1:4" ht="63.75">
      <c r="A213" s="2" t="s">
        <v>234</v>
      </c>
      <c r="B213" s="4"/>
      <c r="C213" s="27" t="s">
        <v>235</v>
      </c>
      <c r="D213" s="19">
        <v>1977.5610000000001</v>
      </c>
    </row>
    <row r="214" spans="1:4">
      <c r="A214" s="2" t="s">
        <v>236</v>
      </c>
      <c r="B214" s="4"/>
      <c r="C214" s="26" t="s">
        <v>237</v>
      </c>
      <c r="D214" s="34">
        <v>145.4</v>
      </c>
    </row>
    <row r="215" spans="1:4" ht="25.5">
      <c r="A215" s="2"/>
      <c r="B215" s="4">
        <v>600</v>
      </c>
      <c r="C215" s="26" t="s">
        <v>15</v>
      </c>
      <c r="D215" s="33">
        <v>145.4</v>
      </c>
    </row>
    <row r="216" spans="1:4">
      <c r="A216" s="2" t="s">
        <v>238</v>
      </c>
      <c r="B216" s="4"/>
      <c r="C216" s="26" t="s">
        <v>128</v>
      </c>
      <c r="D216" s="34">
        <v>1411.761</v>
      </c>
    </row>
    <row r="217" spans="1:4" ht="25.5">
      <c r="A217" s="2"/>
      <c r="B217" s="2" t="s">
        <v>180</v>
      </c>
      <c r="C217" s="30" t="s">
        <v>181</v>
      </c>
      <c r="D217" s="33">
        <v>1411.761</v>
      </c>
    </row>
    <row r="218" spans="1:4" ht="25.5">
      <c r="A218" s="2" t="s">
        <v>239</v>
      </c>
      <c r="B218" s="2"/>
      <c r="C218" s="30" t="s">
        <v>240</v>
      </c>
      <c r="D218" s="34">
        <v>420.4</v>
      </c>
    </row>
    <row r="219" spans="1:4" ht="25.5">
      <c r="A219" s="2"/>
      <c r="B219" s="4">
        <v>600</v>
      </c>
      <c r="C219" s="26" t="s">
        <v>15</v>
      </c>
      <c r="D219" s="33">
        <v>420.4</v>
      </c>
    </row>
    <row r="220" spans="1:4" ht="38.25">
      <c r="A220" s="2" t="s">
        <v>241</v>
      </c>
      <c r="B220" s="4"/>
      <c r="C220" s="27" t="s">
        <v>242</v>
      </c>
      <c r="D220" s="19">
        <v>3999.2760000000003</v>
      </c>
    </row>
    <row r="221" spans="1:4" ht="32.25" customHeight="1">
      <c r="A221" s="2" t="s">
        <v>243</v>
      </c>
      <c r="B221" s="4"/>
      <c r="C221" s="26" t="s">
        <v>808</v>
      </c>
      <c r="D221" s="34">
        <v>701.16300000000001</v>
      </c>
    </row>
    <row r="222" spans="1:4">
      <c r="A222" s="2"/>
      <c r="B222" s="2" t="s">
        <v>26</v>
      </c>
      <c r="C222" s="26" t="s">
        <v>27</v>
      </c>
      <c r="D222" s="33">
        <v>701.16300000000001</v>
      </c>
    </row>
    <row r="223" spans="1:4" ht="25.5">
      <c r="A223" s="2" t="s">
        <v>245</v>
      </c>
      <c r="B223" s="2"/>
      <c r="C223" s="16" t="s">
        <v>246</v>
      </c>
      <c r="D223" s="34">
        <v>698.29499999999996</v>
      </c>
    </row>
    <row r="224" spans="1:4">
      <c r="A224" s="2"/>
      <c r="B224" s="2" t="s">
        <v>26</v>
      </c>
      <c r="C224" s="26" t="s">
        <v>27</v>
      </c>
      <c r="D224" s="34">
        <v>698.29499999999996</v>
      </c>
    </row>
    <row r="225" spans="1:4">
      <c r="A225" s="2" t="s">
        <v>247</v>
      </c>
      <c r="B225" s="2"/>
      <c r="C225" s="40" t="s">
        <v>248</v>
      </c>
      <c r="D225" s="34">
        <v>2599.8180000000002</v>
      </c>
    </row>
    <row r="226" spans="1:4">
      <c r="A226" s="2"/>
      <c r="B226" s="2" t="s">
        <v>26</v>
      </c>
      <c r="C226" s="30" t="s">
        <v>249</v>
      </c>
      <c r="D226" s="34">
        <v>2599.8180000000002</v>
      </c>
    </row>
    <row r="227" spans="1:4" ht="38.25">
      <c r="A227" s="2" t="s">
        <v>250</v>
      </c>
      <c r="B227" s="4"/>
      <c r="C227" s="27" t="s">
        <v>251</v>
      </c>
      <c r="D227" s="19">
        <v>3761.6810000000005</v>
      </c>
    </row>
    <row r="228" spans="1:4">
      <c r="A228" s="2" t="s">
        <v>252</v>
      </c>
      <c r="B228" s="4"/>
      <c r="C228" s="26" t="s">
        <v>89</v>
      </c>
      <c r="D228" s="19">
        <v>2339.1310000000003</v>
      </c>
    </row>
    <row r="229" spans="1:4" ht="51">
      <c r="A229" s="2"/>
      <c r="B229" s="2" t="s">
        <v>68</v>
      </c>
      <c r="C229" s="30" t="s">
        <v>69</v>
      </c>
      <c r="D229" s="33">
        <v>2133.9740000000002</v>
      </c>
    </row>
    <row r="230" spans="1:4" ht="25.5">
      <c r="A230" s="2"/>
      <c r="B230" s="2" t="s">
        <v>8</v>
      </c>
      <c r="C230" s="30" t="s">
        <v>9</v>
      </c>
      <c r="D230" s="34">
        <v>200.23500000000001</v>
      </c>
    </row>
    <row r="231" spans="1:4">
      <c r="A231" s="2"/>
      <c r="B231" s="2" t="s">
        <v>18</v>
      </c>
      <c r="C231" s="30" t="s">
        <v>19</v>
      </c>
      <c r="D231" s="34">
        <v>4.9219999999999997</v>
      </c>
    </row>
    <row r="232" spans="1:4" ht="25.5">
      <c r="A232" s="2" t="s">
        <v>253</v>
      </c>
      <c r="B232" s="4"/>
      <c r="C232" s="26" t="s">
        <v>145</v>
      </c>
      <c r="D232" s="34">
        <v>1422.55</v>
      </c>
    </row>
    <row r="233" spans="1:4" ht="25.5">
      <c r="A233" s="2"/>
      <c r="B233" s="4">
        <v>600</v>
      </c>
      <c r="C233" s="26" t="s">
        <v>15</v>
      </c>
      <c r="D233" s="33">
        <v>1422.55</v>
      </c>
    </row>
    <row r="234" spans="1:4" ht="25.5">
      <c r="A234" s="1" t="s">
        <v>254</v>
      </c>
      <c r="B234" s="1"/>
      <c r="C234" s="28" t="s">
        <v>255</v>
      </c>
      <c r="D234" s="18">
        <v>12270.664000000001</v>
      </c>
    </row>
    <row r="235" spans="1:4" ht="51">
      <c r="A235" s="2" t="s">
        <v>256</v>
      </c>
      <c r="B235" s="4"/>
      <c r="C235" s="27" t="s">
        <v>257</v>
      </c>
      <c r="D235" s="19">
        <v>574.29999999999995</v>
      </c>
    </row>
    <row r="236" spans="1:4" ht="25.5">
      <c r="A236" s="2" t="s">
        <v>258</v>
      </c>
      <c r="B236" s="4"/>
      <c r="C236" s="26" t="s">
        <v>259</v>
      </c>
      <c r="D236" s="34">
        <v>40</v>
      </c>
    </row>
    <row r="237" spans="1:4" ht="25.5">
      <c r="A237" s="2"/>
      <c r="B237" s="4">
        <v>600</v>
      </c>
      <c r="C237" s="26" t="s">
        <v>15</v>
      </c>
      <c r="D237" s="33">
        <v>40</v>
      </c>
    </row>
    <row r="238" spans="1:4" ht="25.5">
      <c r="A238" s="2" t="s">
        <v>262</v>
      </c>
      <c r="B238" s="4"/>
      <c r="C238" s="26" t="s">
        <v>263</v>
      </c>
      <c r="D238" s="34">
        <v>112.3</v>
      </c>
    </row>
    <row r="239" spans="1:4" ht="25.5">
      <c r="A239" s="2"/>
      <c r="B239" s="4">
        <v>600</v>
      </c>
      <c r="C239" s="26" t="s">
        <v>15</v>
      </c>
      <c r="D239" s="33">
        <v>112.3</v>
      </c>
    </row>
    <row r="240" spans="1:4" ht="25.5">
      <c r="A240" s="2" t="s">
        <v>264</v>
      </c>
      <c r="B240" s="2"/>
      <c r="C240" s="26" t="s">
        <v>265</v>
      </c>
      <c r="D240" s="34">
        <v>5</v>
      </c>
    </row>
    <row r="241" spans="1:5" ht="25.5">
      <c r="A241" s="2"/>
      <c r="B241" s="4">
        <v>600</v>
      </c>
      <c r="C241" s="26" t="s">
        <v>15</v>
      </c>
      <c r="D241" s="33">
        <v>5</v>
      </c>
    </row>
    <row r="242" spans="1:5">
      <c r="A242" s="2" t="s">
        <v>266</v>
      </c>
      <c r="B242" s="2"/>
      <c r="C242" s="26" t="s">
        <v>267</v>
      </c>
      <c r="D242" s="34">
        <v>387</v>
      </c>
    </row>
    <row r="243" spans="1:5" ht="25.5">
      <c r="A243" s="2"/>
      <c r="B243" s="4">
        <v>600</v>
      </c>
      <c r="C243" s="26" t="s">
        <v>15</v>
      </c>
      <c r="D243" s="33">
        <v>387</v>
      </c>
    </row>
    <row r="244" spans="1:5" ht="25.5">
      <c r="A244" s="2" t="s">
        <v>268</v>
      </c>
      <c r="B244" s="4"/>
      <c r="C244" s="26" t="s">
        <v>269</v>
      </c>
      <c r="D244" s="34">
        <v>30</v>
      </c>
    </row>
    <row r="245" spans="1:5" ht="25.5">
      <c r="A245" s="2"/>
      <c r="B245" s="4">
        <v>600</v>
      </c>
      <c r="C245" s="26" t="s">
        <v>15</v>
      </c>
      <c r="D245" s="33">
        <v>30</v>
      </c>
    </row>
    <row r="246" spans="1:5" ht="68.25" customHeight="1">
      <c r="A246" s="2" t="s">
        <v>270</v>
      </c>
      <c r="B246" s="2"/>
      <c r="C246" s="27" t="s">
        <v>271</v>
      </c>
      <c r="D246" s="19">
        <v>7086.4380000000001</v>
      </c>
      <c r="E246" s="50"/>
    </row>
    <row r="247" spans="1:5">
      <c r="A247" s="2" t="s">
        <v>272</v>
      </c>
      <c r="B247" s="2"/>
      <c r="C247" s="30" t="s">
        <v>273</v>
      </c>
      <c r="D247" s="34">
        <v>150</v>
      </c>
    </row>
    <row r="248" spans="1:5" ht="25.5">
      <c r="A248" s="2"/>
      <c r="B248" s="2" t="s">
        <v>8</v>
      </c>
      <c r="C248" s="30" t="s">
        <v>9</v>
      </c>
      <c r="D248" s="33">
        <v>150</v>
      </c>
    </row>
    <row r="249" spans="1:5">
      <c r="A249" s="2" t="s">
        <v>274</v>
      </c>
      <c r="B249" s="2"/>
      <c r="C249" s="30" t="s">
        <v>275</v>
      </c>
      <c r="D249" s="34">
        <v>420.99700000000001</v>
      </c>
    </row>
    <row r="250" spans="1:5" ht="25.5">
      <c r="A250" s="2"/>
      <c r="B250" s="2" t="s">
        <v>8</v>
      </c>
      <c r="C250" s="30" t="s">
        <v>9</v>
      </c>
      <c r="D250" s="33">
        <v>420.99700000000001</v>
      </c>
    </row>
    <row r="251" spans="1:5">
      <c r="A251" s="2" t="s">
        <v>276</v>
      </c>
      <c r="B251" s="4"/>
      <c r="C251" s="29" t="s">
        <v>277</v>
      </c>
      <c r="D251" s="19">
        <v>6515.4409999999998</v>
      </c>
      <c r="E251" s="50"/>
    </row>
    <row r="252" spans="1:5" ht="51">
      <c r="A252" s="2"/>
      <c r="B252" s="2" t="s">
        <v>68</v>
      </c>
      <c r="C252" s="30" t="s">
        <v>69</v>
      </c>
      <c r="D252" s="33">
        <v>6075.35</v>
      </c>
    </row>
    <row r="253" spans="1:5" ht="25.5">
      <c r="A253" s="2"/>
      <c r="B253" s="2" t="s">
        <v>8</v>
      </c>
      <c r="C253" s="30" t="s">
        <v>9</v>
      </c>
      <c r="D253" s="19">
        <v>425.19099999999997</v>
      </c>
    </row>
    <row r="254" spans="1:5">
      <c r="A254" s="2"/>
      <c r="B254" s="2" t="s">
        <v>18</v>
      </c>
      <c r="C254" s="30" t="s">
        <v>19</v>
      </c>
      <c r="D254" s="34">
        <v>14.9</v>
      </c>
    </row>
    <row r="255" spans="1:5" ht="51">
      <c r="A255" s="2" t="s">
        <v>278</v>
      </c>
      <c r="B255" s="2"/>
      <c r="C255" s="31" t="s">
        <v>279</v>
      </c>
      <c r="D255" s="19">
        <v>4609.9259999999995</v>
      </c>
    </row>
    <row r="256" spans="1:5" ht="25.5">
      <c r="A256" s="2" t="s">
        <v>280</v>
      </c>
      <c r="B256" s="2"/>
      <c r="C256" s="26" t="s">
        <v>281</v>
      </c>
      <c r="D256" s="19">
        <v>4609.9259999999995</v>
      </c>
    </row>
    <row r="257" spans="1:4" ht="51">
      <c r="A257" s="2"/>
      <c r="B257" s="2" t="s">
        <v>68</v>
      </c>
      <c r="C257" s="30" t="s">
        <v>69</v>
      </c>
      <c r="D257" s="33">
        <v>3858.6</v>
      </c>
    </row>
    <row r="258" spans="1:4" ht="25.5">
      <c r="A258" s="2"/>
      <c r="B258" s="2" t="s">
        <v>8</v>
      </c>
      <c r="C258" s="30" t="s">
        <v>9</v>
      </c>
      <c r="D258" s="19">
        <v>751.32600000000002</v>
      </c>
    </row>
    <row r="259" spans="1:4" ht="25.5">
      <c r="A259" s="1" t="s">
        <v>282</v>
      </c>
      <c r="B259" s="1"/>
      <c r="C259" s="28" t="s">
        <v>283</v>
      </c>
      <c r="D259" s="51">
        <v>8975.0519999999997</v>
      </c>
    </row>
    <row r="260" spans="1:4" ht="38.25">
      <c r="A260" s="2" t="s">
        <v>284</v>
      </c>
      <c r="B260" s="14"/>
      <c r="C260" s="27" t="s">
        <v>285</v>
      </c>
      <c r="D260" s="19">
        <v>346.375</v>
      </c>
    </row>
    <row r="261" spans="1:4" ht="38.25">
      <c r="A261" s="2" t="s">
        <v>286</v>
      </c>
      <c r="B261" s="14"/>
      <c r="C261" s="26" t="s">
        <v>287</v>
      </c>
      <c r="D261" s="34">
        <v>20</v>
      </c>
    </row>
    <row r="262" spans="1:4" ht="25.5">
      <c r="A262" s="2"/>
      <c r="B262" s="2" t="s">
        <v>8</v>
      </c>
      <c r="C262" s="30" t="s">
        <v>9</v>
      </c>
      <c r="D262" s="33">
        <v>20</v>
      </c>
    </row>
    <row r="263" spans="1:4" ht="25.5">
      <c r="A263" s="2" t="s">
        <v>288</v>
      </c>
      <c r="B263" s="14"/>
      <c r="C263" s="26" t="s">
        <v>289</v>
      </c>
      <c r="D263" s="34">
        <v>15</v>
      </c>
    </row>
    <row r="264" spans="1:4" ht="25.5">
      <c r="A264" s="2"/>
      <c r="B264" s="14" t="s">
        <v>8</v>
      </c>
      <c r="C264" s="30" t="s">
        <v>9</v>
      </c>
      <c r="D264" s="33">
        <v>15</v>
      </c>
    </row>
    <row r="265" spans="1:4" ht="25.5">
      <c r="A265" s="2" t="s">
        <v>290</v>
      </c>
      <c r="B265" s="14"/>
      <c r="C265" s="26" t="s">
        <v>291</v>
      </c>
      <c r="D265" s="34">
        <v>100</v>
      </c>
    </row>
    <row r="266" spans="1:4" ht="25.5">
      <c r="A266" s="2"/>
      <c r="B266" s="14" t="s">
        <v>8</v>
      </c>
      <c r="C266" s="30" t="s">
        <v>9</v>
      </c>
      <c r="D266" s="33">
        <v>100</v>
      </c>
    </row>
    <row r="267" spans="1:4">
      <c r="A267" s="2" t="s">
        <v>292</v>
      </c>
      <c r="B267" s="14"/>
      <c r="C267" s="26" t="s">
        <v>293</v>
      </c>
      <c r="D267" s="34">
        <v>16.8</v>
      </c>
    </row>
    <row r="268" spans="1:4" ht="25.5">
      <c r="A268" s="2"/>
      <c r="B268" s="14" t="s">
        <v>8</v>
      </c>
      <c r="C268" s="30" t="s">
        <v>9</v>
      </c>
      <c r="D268" s="33">
        <v>16.8</v>
      </c>
    </row>
    <row r="269" spans="1:4" ht="25.5">
      <c r="A269" s="2" t="s">
        <v>294</v>
      </c>
      <c r="B269" s="14"/>
      <c r="C269" s="30" t="s">
        <v>295</v>
      </c>
      <c r="D269" s="34">
        <v>84.575000000000003</v>
      </c>
    </row>
    <row r="270" spans="1:4" ht="25.5">
      <c r="A270" s="2"/>
      <c r="B270" s="14" t="s">
        <v>8</v>
      </c>
      <c r="C270" s="30" t="s">
        <v>9</v>
      </c>
      <c r="D270" s="33">
        <v>84.575000000000003</v>
      </c>
    </row>
    <row r="271" spans="1:4">
      <c r="A271" s="2" t="s">
        <v>296</v>
      </c>
      <c r="B271" s="14"/>
      <c r="C271" s="29" t="s">
        <v>297</v>
      </c>
      <c r="D271" s="34">
        <v>35</v>
      </c>
    </row>
    <row r="272" spans="1:4" ht="25.5">
      <c r="A272" s="2"/>
      <c r="B272" s="14" t="s">
        <v>8</v>
      </c>
      <c r="C272" s="30" t="s">
        <v>9</v>
      </c>
      <c r="D272" s="33">
        <v>35</v>
      </c>
    </row>
    <row r="273" spans="1:4">
      <c r="A273" s="2" t="s">
        <v>298</v>
      </c>
      <c r="B273" s="14"/>
      <c r="C273" s="29" t="s">
        <v>299</v>
      </c>
      <c r="D273" s="34">
        <v>40</v>
      </c>
    </row>
    <row r="274" spans="1:4" ht="25.5">
      <c r="A274" s="2"/>
      <c r="B274" s="14" t="s">
        <v>8</v>
      </c>
      <c r="C274" s="30" t="s">
        <v>9</v>
      </c>
      <c r="D274" s="33">
        <v>40</v>
      </c>
    </row>
    <row r="275" spans="1:4" ht="38.25">
      <c r="A275" s="2" t="s">
        <v>300</v>
      </c>
      <c r="B275" s="14"/>
      <c r="C275" s="26" t="s">
        <v>301</v>
      </c>
      <c r="D275" s="34">
        <v>10</v>
      </c>
    </row>
    <row r="276" spans="1:4" ht="25.5">
      <c r="A276" s="2"/>
      <c r="B276" s="14" t="s">
        <v>8</v>
      </c>
      <c r="C276" s="30" t="s">
        <v>9</v>
      </c>
      <c r="D276" s="33">
        <v>10</v>
      </c>
    </row>
    <row r="277" spans="1:4">
      <c r="A277" s="2" t="s">
        <v>302</v>
      </c>
      <c r="B277" s="2"/>
      <c r="C277" s="26" t="s">
        <v>303</v>
      </c>
      <c r="D277" s="34">
        <v>25</v>
      </c>
    </row>
    <row r="278" spans="1:4" ht="25.5">
      <c r="A278" s="2"/>
      <c r="B278" s="2" t="s">
        <v>8</v>
      </c>
      <c r="C278" s="30" t="s">
        <v>9</v>
      </c>
      <c r="D278" s="33">
        <v>25</v>
      </c>
    </row>
    <row r="279" spans="1:4" ht="38.25">
      <c r="A279" s="2" t="s">
        <v>304</v>
      </c>
      <c r="B279" s="2"/>
      <c r="C279" s="27" t="s">
        <v>305</v>
      </c>
      <c r="D279" s="48">
        <v>8577.6769999999997</v>
      </c>
    </row>
    <row r="280" spans="1:4" ht="38.25">
      <c r="A280" s="2" t="s">
        <v>306</v>
      </c>
      <c r="B280" s="2"/>
      <c r="C280" s="26" t="s">
        <v>307</v>
      </c>
      <c r="D280" s="34">
        <v>30</v>
      </c>
    </row>
    <row r="281" spans="1:4" ht="25.5">
      <c r="A281" s="2"/>
      <c r="B281" s="2" t="s">
        <v>8</v>
      </c>
      <c r="C281" s="30" t="s">
        <v>9</v>
      </c>
      <c r="D281" s="33">
        <v>30</v>
      </c>
    </row>
    <row r="282" spans="1:4" ht="76.5">
      <c r="A282" s="2" t="s">
        <v>308</v>
      </c>
      <c r="B282" s="2"/>
      <c r="C282" s="26" t="s">
        <v>309</v>
      </c>
      <c r="D282" s="34">
        <v>170</v>
      </c>
    </row>
    <row r="283" spans="1:4">
      <c r="A283" s="2"/>
      <c r="B283" s="2" t="s">
        <v>18</v>
      </c>
      <c r="C283" s="30" t="s">
        <v>19</v>
      </c>
      <c r="D283" s="33">
        <v>170</v>
      </c>
    </row>
    <row r="284" spans="1:4" ht="63.75">
      <c r="A284" s="2" t="s">
        <v>310</v>
      </c>
      <c r="B284" s="2"/>
      <c r="C284" s="41" t="s">
        <v>311</v>
      </c>
      <c r="D284" s="34">
        <v>130</v>
      </c>
    </row>
    <row r="285" spans="1:4">
      <c r="A285" s="2"/>
      <c r="B285" s="2" t="s">
        <v>18</v>
      </c>
      <c r="C285" s="30" t="s">
        <v>19</v>
      </c>
      <c r="D285" s="33">
        <v>130</v>
      </c>
    </row>
    <row r="286" spans="1:4" ht="25.5">
      <c r="A286" s="2" t="s">
        <v>312</v>
      </c>
      <c r="B286" s="2"/>
      <c r="C286" s="26" t="s">
        <v>313</v>
      </c>
      <c r="D286" s="19">
        <v>68.45</v>
      </c>
    </row>
    <row r="287" spans="1:4">
      <c r="A287" s="2"/>
      <c r="B287" s="2" t="s">
        <v>18</v>
      </c>
      <c r="C287" s="30" t="s">
        <v>19</v>
      </c>
      <c r="D287" s="33">
        <v>68.45</v>
      </c>
    </row>
    <row r="288" spans="1:4" ht="38.25">
      <c r="A288" s="2" t="s">
        <v>314</v>
      </c>
      <c r="B288" s="2"/>
      <c r="C288" s="30" t="s">
        <v>315</v>
      </c>
      <c r="D288" s="34">
        <v>86.55</v>
      </c>
    </row>
    <row r="289" spans="1:4" ht="25.5">
      <c r="A289" s="2"/>
      <c r="B289" s="2" t="s">
        <v>8</v>
      </c>
      <c r="C289" s="30" t="s">
        <v>9</v>
      </c>
      <c r="D289" s="33">
        <v>86.55</v>
      </c>
    </row>
    <row r="290" spans="1:4" ht="25.5">
      <c r="A290" s="2" t="s">
        <v>316</v>
      </c>
      <c r="B290" s="2"/>
      <c r="C290" s="26" t="s">
        <v>317</v>
      </c>
      <c r="D290" s="34">
        <v>30</v>
      </c>
    </row>
    <row r="291" spans="1:4" ht="25.5">
      <c r="A291" s="2"/>
      <c r="B291" s="2" t="s">
        <v>8</v>
      </c>
      <c r="C291" s="30" t="s">
        <v>9</v>
      </c>
      <c r="D291" s="33">
        <v>30</v>
      </c>
    </row>
    <row r="292" spans="1:4" ht="25.5">
      <c r="A292" s="2" t="s">
        <v>318</v>
      </c>
      <c r="B292" s="2"/>
      <c r="C292" s="26" t="s">
        <v>319</v>
      </c>
      <c r="D292" s="34">
        <v>220</v>
      </c>
    </row>
    <row r="293" spans="1:4" ht="25.5">
      <c r="A293" s="2"/>
      <c r="B293" s="2" t="s">
        <v>8</v>
      </c>
      <c r="C293" s="30" t="s">
        <v>9</v>
      </c>
      <c r="D293" s="33">
        <v>220</v>
      </c>
    </row>
    <row r="294" spans="1:4" ht="25.5">
      <c r="A294" s="2" t="s">
        <v>320</v>
      </c>
      <c r="B294" s="2"/>
      <c r="C294" s="26" t="s">
        <v>321</v>
      </c>
      <c r="D294" s="34">
        <v>17.5</v>
      </c>
    </row>
    <row r="295" spans="1:4" ht="25.5">
      <c r="A295" s="2"/>
      <c r="B295" s="2" t="s">
        <v>8</v>
      </c>
      <c r="C295" s="30" t="s">
        <v>9</v>
      </c>
      <c r="D295" s="33">
        <v>17.5</v>
      </c>
    </row>
    <row r="296" spans="1:4" ht="25.5">
      <c r="A296" s="2" t="s">
        <v>324</v>
      </c>
      <c r="B296" s="2"/>
      <c r="C296" s="30" t="s">
        <v>325</v>
      </c>
      <c r="D296" s="34">
        <v>6029.8720000000003</v>
      </c>
    </row>
    <row r="297" spans="1:4">
      <c r="A297" s="2"/>
      <c r="B297" s="14" t="s">
        <v>18</v>
      </c>
      <c r="C297" s="30" t="s">
        <v>19</v>
      </c>
      <c r="D297" s="48">
        <v>6029.8720000000003</v>
      </c>
    </row>
    <row r="298" spans="1:4" ht="38.25">
      <c r="A298" s="2" t="s">
        <v>322</v>
      </c>
      <c r="B298" s="2"/>
      <c r="C298" s="30" t="s">
        <v>323</v>
      </c>
      <c r="D298" s="34">
        <v>1795.3050000000001</v>
      </c>
    </row>
    <row r="299" spans="1:4">
      <c r="A299" s="2"/>
      <c r="B299" s="2" t="s">
        <v>18</v>
      </c>
      <c r="C299" s="30" t="s">
        <v>19</v>
      </c>
      <c r="D299" s="33">
        <v>1795.3050000000001</v>
      </c>
    </row>
    <row r="300" spans="1:4" ht="63.75">
      <c r="A300" s="2" t="s">
        <v>326</v>
      </c>
      <c r="B300" s="2"/>
      <c r="C300" s="31" t="s">
        <v>327</v>
      </c>
      <c r="D300" s="19">
        <v>51</v>
      </c>
    </row>
    <row r="301" spans="1:4" ht="25.5">
      <c r="A301" s="2" t="s">
        <v>328</v>
      </c>
      <c r="B301" s="2"/>
      <c r="C301" s="26" t="s">
        <v>329</v>
      </c>
      <c r="D301" s="34">
        <v>51</v>
      </c>
    </row>
    <row r="302" spans="1:4" ht="25.5">
      <c r="A302" s="2"/>
      <c r="B302" s="2" t="s">
        <v>8</v>
      </c>
      <c r="C302" s="30" t="s">
        <v>9</v>
      </c>
      <c r="D302" s="33">
        <v>51</v>
      </c>
    </row>
    <row r="303" spans="1:4" ht="25.5">
      <c r="A303" s="1" t="s">
        <v>330</v>
      </c>
      <c r="B303" s="1"/>
      <c r="C303" s="28" t="s">
        <v>331</v>
      </c>
      <c r="D303" s="51">
        <v>21032.915000000001</v>
      </c>
    </row>
    <row r="304" spans="1:4" ht="38.25">
      <c r="A304" s="2" t="s">
        <v>332</v>
      </c>
      <c r="B304" s="2"/>
      <c r="C304" s="27" t="s">
        <v>333</v>
      </c>
      <c r="D304" s="19">
        <v>3883.1</v>
      </c>
    </row>
    <row r="305" spans="1:4" ht="25.5">
      <c r="A305" s="2" t="s">
        <v>334</v>
      </c>
      <c r="B305" s="2"/>
      <c r="C305" s="26" t="s">
        <v>335</v>
      </c>
      <c r="D305" s="34">
        <v>2244</v>
      </c>
    </row>
    <row r="306" spans="1:4">
      <c r="A306" s="2"/>
      <c r="B306" s="2" t="s">
        <v>18</v>
      </c>
      <c r="C306" s="30" t="s">
        <v>19</v>
      </c>
      <c r="D306" s="33">
        <v>2244</v>
      </c>
    </row>
    <row r="307" spans="1:4" ht="25.5">
      <c r="A307" s="2" t="s">
        <v>336</v>
      </c>
      <c r="B307" s="2"/>
      <c r="C307" s="26" t="s">
        <v>337</v>
      </c>
      <c r="D307" s="34">
        <v>150</v>
      </c>
    </row>
    <row r="308" spans="1:4">
      <c r="A308" s="2"/>
      <c r="B308" s="2" t="s">
        <v>18</v>
      </c>
      <c r="C308" s="30" t="s">
        <v>19</v>
      </c>
      <c r="D308" s="33">
        <v>150</v>
      </c>
    </row>
    <row r="309" spans="1:4">
      <c r="A309" s="2" t="s">
        <v>338</v>
      </c>
      <c r="B309" s="2"/>
      <c r="C309" s="30" t="s">
        <v>339</v>
      </c>
      <c r="D309" s="34">
        <v>1489.1</v>
      </c>
    </row>
    <row r="310" spans="1:4">
      <c r="A310" s="2"/>
      <c r="B310" s="2" t="s">
        <v>18</v>
      </c>
      <c r="C310" s="30" t="s">
        <v>19</v>
      </c>
      <c r="D310" s="33">
        <v>1489.1</v>
      </c>
    </row>
    <row r="311" spans="1:4" ht="38.25">
      <c r="A311" s="2" t="s">
        <v>340</v>
      </c>
      <c r="B311" s="2"/>
      <c r="C311" s="27" t="s">
        <v>341</v>
      </c>
      <c r="D311" s="48">
        <v>10347.789000000001</v>
      </c>
    </row>
    <row r="312" spans="1:4">
      <c r="A312" s="2" t="s">
        <v>342</v>
      </c>
      <c r="B312" s="2"/>
      <c r="C312" s="26" t="s">
        <v>343</v>
      </c>
      <c r="D312" s="34">
        <v>1030</v>
      </c>
    </row>
    <row r="313" spans="1:4">
      <c r="A313" s="2"/>
      <c r="B313" s="2" t="s">
        <v>18</v>
      </c>
      <c r="C313" s="30" t="s">
        <v>19</v>
      </c>
      <c r="D313" s="33">
        <v>1030</v>
      </c>
    </row>
    <row r="314" spans="1:4" ht="25.5">
      <c r="A314" s="2" t="s">
        <v>344</v>
      </c>
      <c r="B314" s="2"/>
      <c r="C314" s="26" t="s">
        <v>345</v>
      </c>
      <c r="D314" s="34">
        <v>1.4</v>
      </c>
    </row>
    <row r="315" spans="1:4">
      <c r="A315" s="2"/>
      <c r="B315" s="2" t="s">
        <v>18</v>
      </c>
      <c r="C315" s="30" t="s">
        <v>19</v>
      </c>
      <c r="D315" s="33">
        <v>1.4</v>
      </c>
    </row>
    <row r="316" spans="1:4">
      <c r="A316" s="2" t="s">
        <v>346</v>
      </c>
      <c r="B316" s="2"/>
      <c r="C316" s="26" t="s">
        <v>347</v>
      </c>
      <c r="D316" s="34">
        <v>2168.6</v>
      </c>
    </row>
    <row r="317" spans="1:4">
      <c r="A317" s="2"/>
      <c r="B317" s="2" t="s">
        <v>18</v>
      </c>
      <c r="C317" s="30" t="s">
        <v>19</v>
      </c>
      <c r="D317" s="33">
        <v>2168.6</v>
      </c>
    </row>
    <row r="318" spans="1:4" ht="38.25">
      <c r="A318" s="2" t="s">
        <v>348</v>
      </c>
      <c r="B318" s="2"/>
      <c r="C318" s="30" t="s">
        <v>349</v>
      </c>
      <c r="D318" s="34">
        <v>501.78899999999999</v>
      </c>
    </row>
    <row r="319" spans="1:4">
      <c r="A319" s="2"/>
      <c r="B319" s="2" t="s">
        <v>18</v>
      </c>
      <c r="C319" s="30" t="s">
        <v>19</v>
      </c>
      <c r="D319" s="33">
        <v>501.78899999999999</v>
      </c>
    </row>
    <row r="320" spans="1:4" ht="51">
      <c r="A320" s="2" t="s">
        <v>350</v>
      </c>
      <c r="B320" s="2"/>
      <c r="C320" s="30" t="s">
        <v>351</v>
      </c>
      <c r="D320" s="34">
        <v>6535</v>
      </c>
    </row>
    <row r="321" spans="1:5">
      <c r="A321" s="2"/>
      <c r="B321" s="2" t="s">
        <v>18</v>
      </c>
      <c r="C321" s="30" t="s">
        <v>19</v>
      </c>
      <c r="D321" s="33">
        <v>6535</v>
      </c>
    </row>
    <row r="322" spans="1:5">
      <c r="A322" s="2" t="s">
        <v>352</v>
      </c>
      <c r="B322" s="2"/>
      <c r="C322" s="30" t="s">
        <v>353</v>
      </c>
      <c r="D322" s="34">
        <v>111</v>
      </c>
    </row>
    <row r="323" spans="1:5">
      <c r="A323" s="2"/>
      <c r="B323" s="2" t="s">
        <v>18</v>
      </c>
      <c r="C323" s="30" t="s">
        <v>19</v>
      </c>
      <c r="D323" s="33">
        <v>111</v>
      </c>
    </row>
    <row r="324" spans="1:5" ht="25.5">
      <c r="A324" s="2" t="s">
        <v>354</v>
      </c>
      <c r="B324" s="2"/>
      <c r="C324" s="27" t="s">
        <v>355</v>
      </c>
      <c r="D324" s="19">
        <v>70</v>
      </c>
    </row>
    <row r="325" spans="1:5">
      <c r="A325" s="2" t="s">
        <v>356</v>
      </c>
      <c r="B325" s="2"/>
      <c r="C325" s="29" t="s">
        <v>357</v>
      </c>
      <c r="D325" s="34">
        <v>50</v>
      </c>
    </row>
    <row r="326" spans="1:5" ht="25.5">
      <c r="A326" s="2"/>
      <c r="B326" s="2" t="s">
        <v>8</v>
      </c>
      <c r="C326" s="30" t="s">
        <v>9</v>
      </c>
      <c r="D326" s="33">
        <v>50</v>
      </c>
    </row>
    <row r="327" spans="1:5">
      <c r="A327" s="2" t="s">
        <v>358</v>
      </c>
      <c r="B327" s="2"/>
      <c r="C327" s="29" t="s">
        <v>359</v>
      </c>
      <c r="D327" s="34">
        <v>20</v>
      </c>
    </row>
    <row r="328" spans="1:5" ht="25.5">
      <c r="A328" s="2"/>
      <c r="B328" s="2" t="s">
        <v>8</v>
      </c>
      <c r="C328" s="30" t="s">
        <v>9</v>
      </c>
      <c r="D328" s="19">
        <v>20</v>
      </c>
    </row>
    <row r="329" spans="1:5" ht="51">
      <c r="A329" s="2" t="s">
        <v>360</v>
      </c>
      <c r="B329" s="2"/>
      <c r="C329" s="31" t="s">
        <v>361</v>
      </c>
      <c r="D329" s="19">
        <v>30</v>
      </c>
    </row>
    <row r="330" spans="1:5">
      <c r="A330" s="2" t="s">
        <v>362</v>
      </c>
      <c r="B330" s="2"/>
      <c r="C330" s="30" t="s">
        <v>363</v>
      </c>
      <c r="D330" s="34">
        <v>30</v>
      </c>
    </row>
    <row r="331" spans="1:5" ht="25.5">
      <c r="A331" s="2"/>
      <c r="B331" s="2" t="s">
        <v>8</v>
      </c>
      <c r="C331" s="30" t="s">
        <v>9</v>
      </c>
      <c r="D331" s="34">
        <v>30</v>
      </c>
    </row>
    <row r="332" spans="1:5" ht="38.25">
      <c r="A332" s="2" t="s">
        <v>364</v>
      </c>
      <c r="B332" s="2"/>
      <c r="C332" s="27" t="s">
        <v>365</v>
      </c>
      <c r="D332" s="19">
        <v>6702.0259999999998</v>
      </c>
    </row>
    <row r="333" spans="1:5">
      <c r="A333" s="2" t="s">
        <v>366</v>
      </c>
      <c r="B333" s="2"/>
      <c r="C333" s="26" t="s">
        <v>89</v>
      </c>
      <c r="D333" s="19">
        <v>5879.826</v>
      </c>
      <c r="E333" s="50"/>
    </row>
    <row r="334" spans="1:5" ht="51">
      <c r="A334" s="2"/>
      <c r="B334" s="2" t="s">
        <v>68</v>
      </c>
      <c r="C334" s="30" t="s">
        <v>69</v>
      </c>
      <c r="D334" s="19">
        <v>5542.3810000000003</v>
      </c>
    </row>
    <row r="335" spans="1:5" ht="25.5">
      <c r="A335" s="2"/>
      <c r="B335" s="2" t="s">
        <v>8</v>
      </c>
      <c r="C335" s="30" t="s">
        <v>9</v>
      </c>
      <c r="D335" s="19">
        <v>337.40699999999998</v>
      </c>
    </row>
    <row r="336" spans="1:5">
      <c r="A336" s="2"/>
      <c r="B336" s="2" t="s">
        <v>18</v>
      </c>
      <c r="C336" s="30" t="s">
        <v>19</v>
      </c>
      <c r="D336" s="34">
        <v>3.7999999999999999E-2</v>
      </c>
    </row>
    <row r="337" spans="1:4" ht="25.5">
      <c r="A337" s="2" t="s">
        <v>367</v>
      </c>
      <c r="B337" s="2"/>
      <c r="C337" s="26" t="s">
        <v>368</v>
      </c>
      <c r="D337" s="19">
        <v>822.19999999999993</v>
      </c>
    </row>
    <row r="338" spans="1:4" ht="51">
      <c r="A338" s="2"/>
      <c r="B338" s="2" t="s">
        <v>68</v>
      </c>
      <c r="C338" s="30" t="s">
        <v>69</v>
      </c>
      <c r="D338" s="33">
        <v>788.8</v>
      </c>
    </row>
    <row r="339" spans="1:4" ht="25.5">
      <c r="A339" s="2"/>
      <c r="B339" s="2" t="s">
        <v>8</v>
      </c>
      <c r="C339" s="30" t="s">
        <v>9</v>
      </c>
      <c r="D339" s="19">
        <v>33.4</v>
      </c>
    </row>
    <row r="340" spans="1:4" ht="25.5">
      <c r="A340" s="1" t="s">
        <v>369</v>
      </c>
      <c r="B340" s="1"/>
      <c r="C340" s="28" t="s">
        <v>370</v>
      </c>
      <c r="D340" s="18">
        <v>50253.303</v>
      </c>
    </row>
    <row r="341" spans="1:4" ht="51">
      <c r="A341" s="2" t="s">
        <v>371</v>
      </c>
      <c r="B341" s="2"/>
      <c r="C341" s="27" t="s">
        <v>372</v>
      </c>
      <c r="D341" s="19">
        <v>50253.303</v>
      </c>
    </row>
    <row r="342" spans="1:4">
      <c r="A342" s="2" t="s">
        <v>373</v>
      </c>
      <c r="B342" s="2"/>
      <c r="C342" s="26" t="s">
        <v>374</v>
      </c>
      <c r="D342" s="34">
        <v>32137.431</v>
      </c>
    </row>
    <row r="343" spans="1:4" ht="25.5">
      <c r="A343" s="2"/>
      <c r="B343" s="2" t="s">
        <v>8</v>
      </c>
      <c r="C343" s="30" t="s">
        <v>9</v>
      </c>
      <c r="D343" s="33">
        <v>32137.431</v>
      </c>
    </row>
    <row r="344" spans="1:4">
      <c r="A344" s="2" t="s">
        <v>375</v>
      </c>
      <c r="B344" s="2"/>
      <c r="C344" s="29" t="s">
        <v>376</v>
      </c>
      <c r="D344" s="34">
        <v>16268.277</v>
      </c>
    </row>
    <row r="345" spans="1:4" ht="25.5">
      <c r="A345" s="2"/>
      <c r="B345" s="2" t="s">
        <v>8</v>
      </c>
      <c r="C345" s="30" t="s">
        <v>9</v>
      </c>
      <c r="D345" s="33">
        <v>16268.277</v>
      </c>
    </row>
    <row r="346" spans="1:4" ht="25.5">
      <c r="A346" s="2" t="s">
        <v>377</v>
      </c>
      <c r="B346" s="2"/>
      <c r="C346" s="26" t="s">
        <v>378</v>
      </c>
      <c r="D346" s="34">
        <v>1554.4870000000001</v>
      </c>
    </row>
    <row r="347" spans="1:4" ht="25.5">
      <c r="A347" s="2"/>
      <c r="B347" s="2" t="s">
        <v>8</v>
      </c>
      <c r="C347" s="30" t="s">
        <v>9</v>
      </c>
      <c r="D347" s="33">
        <v>1554.4870000000001</v>
      </c>
    </row>
    <row r="348" spans="1:4" ht="25.5">
      <c r="A348" s="2" t="s">
        <v>379</v>
      </c>
      <c r="B348" s="2"/>
      <c r="C348" s="42" t="s">
        <v>380</v>
      </c>
      <c r="D348" s="34">
        <v>293.108</v>
      </c>
    </row>
    <row r="349" spans="1:4" ht="25.5">
      <c r="A349" s="2"/>
      <c r="B349" s="2" t="s">
        <v>8</v>
      </c>
      <c r="C349" s="30" t="s">
        <v>9</v>
      </c>
      <c r="D349" s="33">
        <v>293.108</v>
      </c>
    </row>
    <row r="350" spans="1:4" ht="25.5">
      <c r="A350" s="1" t="s">
        <v>381</v>
      </c>
      <c r="B350" s="1"/>
      <c r="C350" s="32" t="s">
        <v>382</v>
      </c>
      <c r="D350" s="51">
        <v>21215.697</v>
      </c>
    </row>
    <row r="351" spans="1:4" ht="51">
      <c r="A351" s="2" t="s">
        <v>383</v>
      </c>
      <c r="B351" s="2"/>
      <c r="C351" s="31" t="s">
        <v>384</v>
      </c>
      <c r="D351" s="48">
        <v>11725.072</v>
      </c>
    </row>
    <row r="352" spans="1:4" ht="25.5">
      <c r="A352" s="2" t="s">
        <v>385</v>
      </c>
      <c r="B352" s="2"/>
      <c r="C352" s="30" t="s">
        <v>386</v>
      </c>
      <c r="D352" s="34">
        <v>246.023</v>
      </c>
    </row>
    <row r="353" spans="1:4" ht="25.5">
      <c r="A353" s="2"/>
      <c r="B353" s="2" t="s">
        <v>8</v>
      </c>
      <c r="C353" s="30" t="s">
        <v>9</v>
      </c>
      <c r="D353" s="33">
        <v>246.023</v>
      </c>
    </row>
    <row r="354" spans="1:4" ht="25.5">
      <c r="A354" s="2" t="s">
        <v>387</v>
      </c>
      <c r="B354" s="2"/>
      <c r="C354" s="30" t="s">
        <v>388</v>
      </c>
      <c r="D354" s="34">
        <v>73.14</v>
      </c>
    </row>
    <row r="355" spans="1:4" ht="25.5">
      <c r="A355" s="2"/>
      <c r="B355" s="2" t="s">
        <v>8</v>
      </c>
      <c r="C355" s="30" t="s">
        <v>9</v>
      </c>
      <c r="D355" s="33">
        <v>73.14</v>
      </c>
    </row>
    <row r="356" spans="1:4" ht="25.5">
      <c r="A356" s="2" t="s">
        <v>389</v>
      </c>
      <c r="B356" s="2"/>
      <c r="C356" s="30" t="s">
        <v>390</v>
      </c>
      <c r="D356" s="34">
        <v>21.12</v>
      </c>
    </row>
    <row r="357" spans="1:4" ht="25.5">
      <c r="A357" s="2"/>
      <c r="B357" s="2" t="s">
        <v>8</v>
      </c>
      <c r="C357" s="30" t="s">
        <v>9</v>
      </c>
      <c r="D357" s="33">
        <v>21.12</v>
      </c>
    </row>
    <row r="358" spans="1:4" ht="25.5">
      <c r="A358" s="2" t="s">
        <v>391</v>
      </c>
      <c r="B358" s="2"/>
      <c r="C358" s="30" t="s">
        <v>392</v>
      </c>
      <c r="D358" s="34">
        <v>508.2</v>
      </c>
    </row>
    <row r="359" spans="1:4" ht="25.5">
      <c r="A359" s="2"/>
      <c r="B359" s="2" t="s">
        <v>8</v>
      </c>
      <c r="C359" s="30" t="s">
        <v>9</v>
      </c>
      <c r="D359" s="33">
        <v>508.2</v>
      </c>
    </row>
    <row r="360" spans="1:4">
      <c r="A360" s="2" t="s">
        <v>393</v>
      </c>
      <c r="B360" s="2"/>
      <c r="C360" s="30" t="s">
        <v>394</v>
      </c>
      <c r="D360" s="19">
        <v>3525.59</v>
      </c>
    </row>
    <row r="361" spans="1:4" ht="25.5">
      <c r="A361" s="2"/>
      <c r="B361" s="2" t="s">
        <v>8</v>
      </c>
      <c r="C361" s="30" t="s">
        <v>9</v>
      </c>
      <c r="D361" s="33">
        <v>3523.366</v>
      </c>
    </row>
    <row r="362" spans="1:4">
      <c r="A362" s="2"/>
      <c r="B362" s="2" t="s">
        <v>18</v>
      </c>
      <c r="C362" s="30" t="s">
        <v>19</v>
      </c>
      <c r="D362" s="33">
        <v>2.2240000000000002</v>
      </c>
    </row>
    <row r="363" spans="1:4">
      <c r="A363" s="2" t="s">
        <v>395</v>
      </c>
      <c r="B363" s="2"/>
      <c r="C363" s="30" t="s">
        <v>396</v>
      </c>
      <c r="D363" s="34">
        <v>450.49200000000002</v>
      </c>
    </row>
    <row r="364" spans="1:4" ht="25.5">
      <c r="A364" s="2"/>
      <c r="B364" s="2" t="s">
        <v>8</v>
      </c>
      <c r="C364" s="30" t="s">
        <v>9</v>
      </c>
      <c r="D364" s="33">
        <v>450.49200000000002</v>
      </c>
    </row>
    <row r="365" spans="1:4">
      <c r="A365" s="2" t="s">
        <v>397</v>
      </c>
      <c r="B365" s="2"/>
      <c r="C365" s="30" t="s">
        <v>398</v>
      </c>
      <c r="D365" s="19">
        <v>351.56200000000001</v>
      </c>
    </row>
    <row r="366" spans="1:4" ht="25.5">
      <c r="A366" s="2"/>
      <c r="B366" s="2" t="s">
        <v>8</v>
      </c>
      <c r="C366" s="30" t="s">
        <v>9</v>
      </c>
      <c r="D366" s="33">
        <v>102.914</v>
      </c>
    </row>
    <row r="367" spans="1:4" ht="25.5">
      <c r="A367" s="2"/>
      <c r="B367" s="4">
        <v>600</v>
      </c>
      <c r="C367" s="26" t="s">
        <v>15</v>
      </c>
      <c r="D367" s="33">
        <v>248.648</v>
      </c>
    </row>
    <row r="368" spans="1:4">
      <c r="A368" s="2" t="s">
        <v>399</v>
      </c>
      <c r="B368" s="2"/>
      <c r="C368" s="30" t="s">
        <v>400</v>
      </c>
      <c r="D368" s="34">
        <v>2181.1350000000002</v>
      </c>
    </row>
    <row r="369" spans="1:4" ht="25.5">
      <c r="A369" s="2"/>
      <c r="B369" s="2" t="s">
        <v>8</v>
      </c>
      <c r="C369" s="30" t="s">
        <v>9</v>
      </c>
      <c r="D369" s="33">
        <v>2181.1350000000002</v>
      </c>
    </row>
    <row r="370" spans="1:4" ht="25.5">
      <c r="A370" s="2" t="s">
        <v>401</v>
      </c>
      <c r="B370" s="4"/>
      <c r="C370" s="26" t="s">
        <v>402</v>
      </c>
      <c r="D370" s="34">
        <v>4367.8100000000004</v>
      </c>
    </row>
    <row r="371" spans="1:4" ht="25.5">
      <c r="A371" s="2"/>
      <c r="B371" s="4">
        <v>600</v>
      </c>
      <c r="C371" s="26" t="s">
        <v>15</v>
      </c>
      <c r="D371" s="33">
        <v>4367.8100000000004</v>
      </c>
    </row>
    <row r="372" spans="1:4" ht="51">
      <c r="A372" s="2" t="s">
        <v>403</v>
      </c>
      <c r="B372" s="2"/>
      <c r="C372" s="31" t="s">
        <v>404</v>
      </c>
      <c r="D372" s="19">
        <v>401.428</v>
      </c>
    </row>
    <row r="373" spans="1:4" ht="25.5">
      <c r="A373" s="2" t="s">
        <v>405</v>
      </c>
      <c r="B373" s="2"/>
      <c r="C373" s="30" t="s">
        <v>406</v>
      </c>
      <c r="D373" s="34">
        <v>266.28399999999999</v>
      </c>
    </row>
    <row r="374" spans="1:4" ht="25.5">
      <c r="A374" s="2"/>
      <c r="B374" s="2" t="s">
        <v>8</v>
      </c>
      <c r="C374" s="30" t="s">
        <v>9</v>
      </c>
      <c r="D374" s="33">
        <v>266.28399999999999</v>
      </c>
    </row>
    <row r="375" spans="1:4">
      <c r="A375" s="2" t="s">
        <v>407</v>
      </c>
      <c r="B375" s="2"/>
      <c r="C375" s="30" t="s">
        <v>408</v>
      </c>
      <c r="D375" s="34">
        <v>100.8</v>
      </c>
    </row>
    <row r="376" spans="1:4" ht="25.5">
      <c r="A376" s="2"/>
      <c r="B376" s="2" t="s">
        <v>8</v>
      </c>
      <c r="C376" s="30" t="s">
        <v>9</v>
      </c>
      <c r="D376" s="33">
        <v>100.8</v>
      </c>
    </row>
    <row r="377" spans="1:4" ht="25.5">
      <c r="A377" s="2" t="s">
        <v>409</v>
      </c>
      <c r="B377" s="2"/>
      <c r="C377" s="30" t="s">
        <v>410</v>
      </c>
      <c r="D377" s="34">
        <v>34.344000000000001</v>
      </c>
    </row>
    <row r="378" spans="1:4" ht="25.5">
      <c r="A378" s="2"/>
      <c r="B378" s="2" t="s">
        <v>8</v>
      </c>
      <c r="C378" s="30" t="s">
        <v>9</v>
      </c>
      <c r="D378" s="33">
        <v>34.344000000000001</v>
      </c>
    </row>
    <row r="379" spans="1:4" ht="38.25">
      <c r="A379" s="2" t="s">
        <v>411</v>
      </c>
      <c r="B379" s="2"/>
      <c r="C379" s="31" t="s">
        <v>412</v>
      </c>
      <c r="D379" s="19">
        <v>9089.1970000000001</v>
      </c>
    </row>
    <row r="380" spans="1:4">
      <c r="A380" s="2" t="s">
        <v>413</v>
      </c>
      <c r="B380" s="2"/>
      <c r="C380" s="30" t="s">
        <v>89</v>
      </c>
      <c r="D380" s="19">
        <v>9089.1970000000001</v>
      </c>
    </row>
    <row r="381" spans="1:4" ht="51">
      <c r="A381" s="2"/>
      <c r="B381" s="2" t="s">
        <v>68</v>
      </c>
      <c r="C381" s="30" t="s">
        <v>69</v>
      </c>
      <c r="D381" s="19">
        <v>8444.9639999999999</v>
      </c>
    </row>
    <row r="382" spans="1:4" ht="25.5">
      <c r="A382" s="2"/>
      <c r="B382" s="2" t="s">
        <v>8</v>
      </c>
      <c r="C382" s="30" t="s">
        <v>9</v>
      </c>
      <c r="D382" s="34">
        <v>644.23299999999995</v>
      </c>
    </row>
    <row r="383" spans="1:4" ht="25.5">
      <c r="A383" s="1" t="s">
        <v>414</v>
      </c>
      <c r="B383" s="13"/>
      <c r="C383" s="28" t="s">
        <v>415</v>
      </c>
      <c r="D383" s="51">
        <v>55050.308999999994</v>
      </c>
    </row>
    <row r="384" spans="1:4" ht="76.5">
      <c r="A384" s="2" t="s">
        <v>416</v>
      </c>
      <c r="B384" s="4"/>
      <c r="C384" s="27" t="s">
        <v>417</v>
      </c>
      <c r="D384" s="19">
        <v>167.93700000000001</v>
      </c>
    </row>
    <row r="385" spans="1:4" ht="25.5">
      <c r="A385" s="2" t="s">
        <v>418</v>
      </c>
      <c r="B385" s="4"/>
      <c r="C385" s="26" t="s">
        <v>419</v>
      </c>
      <c r="D385" s="34">
        <v>67.936999999999998</v>
      </c>
    </row>
    <row r="386" spans="1:4" ht="25.5">
      <c r="A386" s="2"/>
      <c r="B386" s="2" t="s">
        <v>8</v>
      </c>
      <c r="C386" s="30" t="s">
        <v>9</v>
      </c>
      <c r="D386" s="33">
        <v>67.936999999999998</v>
      </c>
    </row>
    <row r="387" spans="1:4" ht="25.5">
      <c r="A387" s="2" t="s">
        <v>420</v>
      </c>
      <c r="B387" s="2"/>
      <c r="C387" s="30" t="s">
        <v>421</v>
      </c>
      <c r="D387" s="34">
        <v>100</v>
      </c>
    </row>
    <row r="388" spans="1:4" ht="25.5">
      <c r="A388" s="2"/>
      <c r="B388" s="2" t="s">
        <v>8</v>
      </c>
      <c r="C388" s="30" t="s">
        <v>9</v>
      </c>
      <c r="D388" s="33">
        <v>100</v>
      </c>
    </row>
    <row r="389" spans="1:4" ht="25.5" hidden="1">
      <c r="A389" s="2" t="s">
        <v>422</v>
      </c>
      <c r="B389" s="2"/>
      <c r="C389" s="30" t="s">
        <v>423</v>
      </c>
      <c r="D389" s="34">
        <v>0</v>
      </c>
    </row>
    <row r="390" spans="1:4" ht="25.5" hidden="1">
      <c r="A390" s="2"/>
      <c r="B390" s="2" t="s">
        <v>8</v>
      </c>
      <c r="C390" s="30" t="s">
        <v>9</v>
      </c>
      <c r="D390" s="19"/>
    </row>
    <row r="391" spans="1:4" ht="51">
      <c r="A391" s="2" t="s">
        <v>424</v>
      </c>
      <c r="B391" s="4"/>
      <c r="C391" s="27" t="s">
        <v>425</v>
      </c>
      <c r="D391" s="19">
        <v>4378.9030000000002</v>
      </c>
    </row>
    <row r="392" spans="1:4" ht="25.5">
      <c r="A392" s="2" t="s">
        <v>426</v>
      </c>
      <c r="B392" s="4"/>
      <c r="C392" s="26" t="s">
        <v>427</v>
      </c>
      <c r="D392" s="34">
        <v>4378.9030000000002</v>
      </c>
    </row>
    <row r="393" spans="1:4" ht="25.5">
      <c r="A393" s="2"/>
      <c r="B393" s="2" t="s">
        <v>8</v>
      </c>
      <c r="C393" s="30" t="s">
        <v>9</v>
      </c>
      <c r="D393" s="33">
        <v>4378.9030000000002</v>
      </c>
    </row>
    <row r="394" spans="1:4" ht="38.25">
      <c r="A394" s="2" t="s">
        <v>428</v>
      </c>
      <c r="B394" s="2"/>
      <c r="C394" s="31" t="s">
        <v>429</v>
      </c>
      <c r="D394" s="19">
        <v>480.10300000000001</v>
      </c>
    </row>
    <row r="395" spans="1:4" ht="25.5">
      <c r="A395" s="2" t="s">
        <v>430</v>
      </c>
      <c r="B395" s="2"/>
      <c r="C395" s="30" t="s">
        <v>431</v>
      </c>
      <c r="D395" s="19">
        <v>480.10300000000001</v>
      </c>
    </row>
    <row r="396" spans="1:4" ht="51">
      <c r="A396" s="2"/>
      <c r="B396" s="2" t="s">
        <v>68</v>
      </c>
      <c r="C396" s="30" t="s">
        <v>69</v>
      </c>
      <c r="D396" s="33">
        <v>228.239</v>
      </c>
    </row>
    <row r="397" spans="1:4" ht="25.5">
      <c r="A397" s="2"/>
      <c r="B397" s="2" t="s">
        <v>8</v>
      </c>
      <c r="C397" s="30" t="s">
        <v>9</v>
      </c>
      <c r="D397" s="33">
        <v>251.864</v>
      </c>
    </row>
    <row r="398" spans="1:4" ht="57" customHeight="1">
      <c r="A398" s="2" t="s">
        <v>432</v>
      </c>
      <c r="B398" s="2"/>
      <c r="C398" s="31" t="s">
        <v>433</v>
      </c>
      <c r="D398" s="19">
        <v>600</v>
      </c>
    </row>
    <row r="399" spans="1:4" ht="25.5">
      <c r="A399" s="2" t="s">
        <v>434</v>
      </c>
      <c r="B399" s="4"/>
      <c r="C399" s="26" t="s">
        <v>435</v>
      </c>
      <c r="D399" s="34">
        <v>600</v>
      </c>
    </row>
    <row r="400" spans="1:4" ht="25.5">
      <c r="A400" s="2"/>
      <c r="B400" s="4">
        <v>600</v>
      </c>
      <c r="C400" s="26" t="s">
        <v>15</v>
      </c>
      <c r="D400" s="34">
        <v>600</v>
      </c>
    </row>
    <row r="401" spans="1:4" ht="63.75">
      <c r="A401" s="2" t="s">
        <v>436</v>
      </c>
      <c r="B401" s="4"/>
      <c r="C401" s="27" t="s">
        <v>437</v>
      </c>
      <c r="D401" s="48">
        <v>2455.16</v>
      </c>
    </row>
    <row r="402" spans="1:4" ht="25.5">
      <c r="A402" s="2" t="s">
        <v>438</v>
      </c>
      <c r="B402" s="4"/>
      <c r="C402" s="26" t="s">
        <v>439</v>
      </c>
      <c r="D402" s="34">
        <v>59.5</v>
      </c>
    </row>
    <row r="403" spans="1:4" ht="25.5">
      <c r="A403" s="2"/>
      <c r="B403" s="2" t="s">
        <v>8</v>
      </c>
      <c r="C403" s="30" t="s">
        <v>9</v>
      </c>
      <c r="D403" s="33">
        <v>59.5</v>
      </c>
    </row>
    <row r="404" spans="1:4" ht="38.25">
      <c r="A404" s="2" t="s">
        <v>440</v>
      </c>
      <c r="B404" s="2"/>
      <c r="C404" s="30" t="s">
        <v>441</v>
      </c>
      <c r="D404" s="34">
        <v>202.55</v>
      </c>
    </row>
    <row r="405" spans="1:4" ht="25.5">
      <c r="A405" s="2"/>
      <c r="B405" s="2" t="s">
        <v>8</v>
      </c>
      <c r="C405" s="30" t="s">
        <v>9</v>
      </c>
      <c r="D405" s="33">
        <v>202.55</v>
      </c>
    </row>
    <row r="406" spans="1:4" ht="25.5">
      <c r="A406" s="2" t="s">
        <v>442</v>
      </c>
      <c r="B406" s="4"/>
      <c r="C406" s="26" t="s">
        <v>443</v>
      </c>
      <c r="D406" s="34">
        <v>2153.1799999999998</v>
      </c>
    </row>
    <row r="407" spans="1:4" ht="25.5">
      <c r="A407" s="2"/>
      <c r="B407" s="2" t="s">
        <v>8</v>
      </c>
      <c r="C407" s="30" t="s">
        <v>9</v>
      </c>
      <c r="D407" s="33">
        <v>2153.1799999999998</v>
      </c>
    </row>
    <row r="408" spans="1:4" ht="25.5">
      <c r="A408" s="2" t="s">
        <v>444</v>
      </c>
      <c r="B408" s="4"/>
      <c r="C408" s="26" t="s">
        <v>445</v>
      </c>
      <c r="D408" s="34">
        <v>39.93</v>
      </c>
    </row>
    <row r="409" spans="1:4" ht="25.5">
      <c r="A409" s="2"/>
      <c r="B409" s="2" t="s">
        <v>8</v>
      </c>
      <c r="C409" s="30" t="s">
        <v>9</v>
      </c>
      <c r="D409" s="33">
        <v>39.93</v>
      </c>
    </row>
    <row r="410" spans="1:4" ht="51">
      <c r="A410" s="2" t="s">
        <v>446</v>
      </c>
      <c r="B410" s="2"/>
      <c r="C410" s="31" t="s">
        <v>447</v>
      </c>
      <c r="D410" s="19">
        <v>266.39999999999998</v>
      </c>
    </row>
    <row r="411" spans="1:4" ht="38.25">
      <c r="A411" s="2" t="s">
        <v>448</v>
      </c>
      <c r="B411" s="2"/>
      <c r="C411" s="26" t="s">
        <v>449</v>
      </c>
      <c r="D411" s="34">
        <v>266.39999999999998</v>
      </c>
    </row>
    <row r="412" spans="1:4" ht="25.5">
      <c r="A412" s="2"/>
      <c r="B412" s="2" t="s">
        <v>8</v>
      </c>
      <c r="C412" s="30" t="s">
        <v>9</v>
      </c>
      <c r="D412" s="33">
        <v>266.39999999999998</v>
      </c>
    </row>
    <row r="413" spans="1:4" ht="38.25">
      <c r="A413" s="2" t="s">
        <v>450</v>
      </c>
      <c r="B413" s="4"/>
      <c r="C413" s="27" t="s">
        <v>451</v>
      </c>
      <c r="D413" s="19">
        <v>46701.805999999997</v>
      </c>
    </row>
    <row r="414" spans="1:4">
      <c r="A414" s="2" t="s">
        <v>452</v>
      </c>
      <c r="B414" s="4"/>
      <c r="C414" s="26" t="s">
        <v>89</v>
      </c>
      <c r="D414" s="19">
        <v>46701.805999999997</v>
      </c>
    </row>
    <row r="415" spans="1:4" ht="51">
      <c r="A415" s="2"/>
      <c r="B415" s="2" t="s">
        <v>68</v>
      </c>
      <c r="C415" s="30" t="s">
        <v>69</v>
      </c>
      <c r="D415" s="34">
        <v>33193.053999999996</v>
      </c>
    </row>
    <row r="416" spans="1:4" ht="25.5">
      <c r="A416" s="2"/>
      <c r="B416" s="2" t="s">
        <v>8</v>
      </c>
      <c r="C416" s="30" t="s">
        <v>9</v>
      </c>
      <c r="D416" s="19">
        <v>13156.120999999999</v>
      </c>
    </row>
    <row r="417" spans="1:4">
      <c r="A417" s="2"/>
      <c r="B417" s="2" t="s">
        <v>26</v>
      </c>
      <c r="C417" s="30" t="s">
        <v>249</v>
      </c>
      <c r="D417" s="34">
        <v>241.52500000000001</v>
      </c>
    </row>
    <row r="418" spans="1:4">
      <c r="A418" s="2"/>
      <c r="B418" s="2" t="s">
        <v>18</v>
      </c>
      <c r="C418" s="30" t="s">
        <v>19</v>
      </c>
      <c r="D418" s="34">
        <v>111.10599999999999</v>
      </c>
    </row>
    <row r="419" spans="1:4" ht="25.5">
      <c r="A419" s="1" t="s">
        <v>453</v>
      </c>
      <c r="B419" s="1"/>
      <c r="C419" s="32" t="s">
        <v>454</v>
      </c>
      <c r="D419" s="18">
        <v>58262.089000000007</v>
      </c>
    </row>
    <row r="420" spans="1:4" ht="38.25">
      <c r="A420" s="2" t="s">
        <v>455</v>
      </c>
      <c r="B420" s="2"/>
      <c r="C420" s="31" t="s">
        <v>456</v>
      </c>
      <c r="D420" s="19">
        <v>1078.3890000000001</v>
      </c>
    </row>
    <row r="421" spans="1:4">
      <c r="A421" s="2" t="s">
        <v>457</v>
      </c>
      <c r="B421" s="2"/>
      <c r="C421" s="30" t="s">
        <v>458</v>
      </c>
      <c r="D421" s="19">
        <v>1078.3890000000001</v>
      </c>
    </row>
    <row r="422" spans="1:4">
      <c r="A422" s="2"/>
      <c r="B422" s="2" t="s">
        <v>26</v>
      </c>
      <c r="C422" s="30" t="s">
        <v>249</v>
      </c>
      <c r="D422" s="33">
        <v>32.74</v>
      </c>
    </row>
    <row r="423" spans="1:4">
      <c r="A423" s="2"/>
      <c r="B423" s="2" t="s">
        <v>459</v>
      </c>
      <c r="C423" s="30" t="s">
        <v>124</v>
      </c>
      <c r="D423" s="33">
        <v>763.649</v>
      </c>
    </row>
    <row r="424" spans="1:4">
      <c r="A424" s="2"/>
      <c r="B424" s="2" t="s">
        <v>18</v>
      </c>
      <c r="C424" s="30" t="s">
        <v>19</v>
      </c>
      <c r="D424" s="33">
        <v>282</v>
      </c>
    </row>
    <row r="425" spans="1:4" ht="38.25">
      <c r="A425" s="2" t="s">
        <v>460</v>
      </c>
      <c r="B425" s="2"/>
      <c r="C425" s="31" t="s">
        <v>461</v>
      </c>
      <c r="D425" s="19">
        <v>37998.300000000003</v>
      </c>
    </row>
    <row r="426" spans="1:4" ht="25.5">
      <c r="A426" s="2" t="s">
        <v>462</v>
      </c>
      <c r="B426" s="2"/>
      <c r="C426" s="30" t="s">
        <v>463</v>
      </c>
      <c r="D426" s="34">
        <v>37998.300000000003</v>
      </c>
    </row>
    <row r="427" spans="1:4">
      <c r="A427" s="2"/>
      <c r="B427" s="2" t="s">
        <v>459</v>
      </c>
      <c r="C427" s="30" t="s">
        <v>124</v>
      </c>
      <c r="D427" s="33">
        <v>37998.300000000003</v>
      </c>
    </row>
    <row r="428" spans="1:4" ht="38.25">
      <c r="A428" s="2" t="s">
        <v>464</v>
      </c>
      <c r="B428" s="2"/>
      <c r="C428" s="31" t="s">
        <v>465</v>
      </c>
      <c r="D428" s="19">
        <v>19185.400000000001</v>
      </c>
    </row>
    <row r="429" spans="1:4">
      <c r="A429" s="2" t="s">
        <v>466</v>
      </c>
      <c r="B429" s="2"/>
      <c r="C429" s="30" t="s">
        <v>89</v>
      </c>
      <c r="D429" s="19">
        <v>19185.400000000001</v>
      </c>
    </row>
    <row r="430" spans="1:4" ht="51">
      <c r="A430" s="2"/>
      <c r="B430" s="2" t="s">
        <v>68</v>
      </c>
      <c r="C430" s="30" t="s">
        <v>69</v>
      </c>
      <c r="D430" s="34">
        <v>18010.7</v>
      </c>
    </row>
    <row r="431" spans="1:4" ht="25.5">
      <c r="A431" s="2"/>
      <c r="B431" s="2" t="s">
        <v>8</v>
      </c>
      <c r="C431" s="30" t="s">
        <v>9</v>
      </c>
      <c r="D431" s="19">
        <v>1170.6089999999999</v>
      </c>
    </row>
    <row r="432" spans="1:4">
      <c r="A432" s="2"/>
      <c r="B432" s="2" t="s">
        <v>18</v>
      </c>
      <c r="C432" s="30" t="s">
        <v>19</v>
      </c>
      <c r="D432" s="34">
        <v>4.0910000000000002</v>
      </c>
    </row>
    <row r="433" spans="1:4" ht="25.5">
      <c r="A433" s="1" t="s">
        <v>467</v>
      </c>
      <c r="B433" s="1"/>
      <c r="C433" s="32" t="s">
        <v>468</v>
      </c>
      <c r="D433" s="18">
        <v>13990.79</v>
      </c>
    </row>
    <row r="434" spans="1:4" ht="51">
      <c r="A434" s="10" t="s">
        <v>469</v>
      </c>
      <c r="B434" s="10"/>
      <c r="C434" s="43" t="s">
        <v>470</v>
      </c>
      <c r="D434" s="19">
        <v>6852.6</v>
      </c>
    </row>
    <row r="435" spans="1:4" ht="25.5">
      <c r="A435" s="10" t="s">
        <v>471</v>
      </c>
      <c r="B435" s="10"/>
      <c r="C435" s="44" t="s">
        <v>472</v>
      </c>
      <c r="D435" s="34">
        <v>2071</v>
      </c>
    </row>
    <row r="436" spans="1:4">
      <c r="A436" s="10"/>
      <c r="B436" s="10" t="s">
        <v>26</v>
      </c>
      <c r="C436" s="44" t="s">
        <v>249</v>
      </c>
      <c r="D436" s="34">
        <v>2071</v>
      </c>
    </row>
    <row r="437" spans="1:4" ht="25.5">
      <c r="A437" s="10" t="s">
        <v>473</v>
      </c>
      <c r="B437" s="10"/>
      <c r="C437" s="39" t="s">
        <v>474</v>
      </c>
      <c r="D437" s="34">
        <v>4781.6000000000004</v>
      </c>
    </row>
    <row r="438" spans="1:4">
      <c r="A438" s="10"/>
      <c r="B438" s="10" t="s">
        <v>26</v>
      </c>
      <c r="C438" s="44" t="s">
        <v>249</v>
      </c>
      <c r="D438" s="34">
        <v>4781.6000000000004</v>
      </c>
    </row>
    <row r="439" spans="1:4" ht="51">
      <c r="A439" s="2" t="s">
        <v>475</v>
      </c>
      <c r="B439" s="2"/>
      <c r="C439" s="31" t="s">
        <v>476</v>
      </c>
      <c r="D439" s="19">
        <v>7138.1900000000005</v>
      </c>
    </row>
    <row r="440" spans="1:4" ht="25.5">
      <c r="A440" s="2" t="s">
        <v>477</v>
      </c>
      <c r="B440" s="2"/>
      <c r="C440" s="30" t="s">
        <v>478</v>
      </c>
      <c r="D440" s="34">
        <v>145.68600000000001</v>
      </c>
    </row>
    <row r="441" spans="1:4">
      <c r="A441" s="2"/>
      <c r="B441" s="2" t="s">
        <v>459</v>
      </c>
      <c r="C441" s="30" t="s">
        <v>124</v>
      </c>
      <c r="D441" s="33">
        <v>145.68600000000001</v>
      </c>
    </row>
    <row r="442" spans="1:4" ht="25.5">
      <c r="A442" s="2" t="s">
        <v>479</v>
      </c>
      <c r="B442" s="2"/>
      <c r="C442" s="30" t="s">
        <v>480</v>
      </c>
      <c r="D442" s="34">
        <v>345.553</v>
      </c>
    </row>
    <row r="443" spans="1:4">
      <c r="A443" s="2"/>
      <c r="B443" s="2" t="s">
        <v>459</v>
      </c>
      <c r="C443" s="30" t="s">
        <v>124</v>
      </c>
      <c r="D443" s="33">
        <v>345.553</v>
      </c>
    </row>
    <row r="444" spans="1:4" ht="25.5">
      <c r="A444" s="2" t="s">
        <v>481</v>
      </c>
      <c r="B444" s="2"/>
      <c r="C444" s="30" t="s">
        <v>482</v>
      </c>
      <c r="D444" s="34">
        <v>6646.951</v>
      </c>
    </row>
    <row r="445" spans="1:4">
      <c r="A445" s="2"/>
      <c r="B445" s="2" t="s">
        <v>459</v>
      </c>
      <c r="C445" s="30" t="s">
        <v>124</v>
      </c>
      <c r="D445" s="33">
        <v>6646.951</v>
      </c>
    </row>
    <row r="446" spans="1:4" ht="38.25">
      <c r="A446" s="1" t="s">
        <v>483</v>
      </c>
      <c r="B446" s="13"/>
      <c r="C446" s="28" t="s">
        <v>1175</v>
      </c>
      <c r="D446" s="18">
        <v>91.938999999999993</v>
      </c>
    </row>
    <row r="447" spans="1:4" ht="76.5">
      <c r="A447" s="2" t="s">
        <v>485</v>
      </c>
      <c r="B447" s="4"/>
      <c r="C447" s="27" t="s">
        <v>1176</v>
      </c>
      <c r="D447" s="19">
        <v>91.938999999999993</v>
      </c>
    </row>
    <row r="448" spans="1:4">
      <c r="A448" s="2" t="s">
        <v>487</v>
      </c>
      <c r="B448" s="4"/>
      <c r="C448" s="26" t="s">
        <v>488</v>
      </c>
      <c r="D448" s="34">
        <v>25</v>
      </c>
    </row>
    <row r="449" spans="1:4" ht="25.5">
      <c r="A449" s="2"/>
      <c r="B449" s="2" t="s">
        <v>8</v>
      </c>
      <c r="C449" s="30" t="s">
        <v>9</v>
      </c>
      <c r="D449" s="34">
        <v>25</v>
      </c>
    </row>
    <row r="450" spans="1:4">
      <c r="A450" s="2" t="s">
        <v>489</v>
      </c>
      <c r="B450" s="2"/>
      <c r="C450" s="30" t="s">
        <v>490</v>
      </c>
      <c r="D450" s="34">
        <v>66.938999999999993</v>
      </c>
    </row>
    <row r="451" spans="1:4" ht="25.5">
      <c r="A451" s="2"/>
      <c r="B451" s="2" t="s">
        <v>8</v>
      </c>
      <c r="C451" s="30" t="s">
        <v>9</v>
      </c>
      <c r="D451" s="33">
        <v>66.938999999999993</v>
      </c>
    </row>
    <row r="452" spans="1:4" ht="25.5">
      <c r="A452" s="1" t="s">
        <v>491</v>
      </c>
      <c r="B452" s="1"/>
      <c r="C452" s="32" t="s">
        <v>492</v>
      </c>
      <c r="D452" s="18">
        <v>81632.649000000005</v>
      </c>
    </row>
    <row r="453" spans="1:4" ht="51">
      <c r="A453" s="2" t="s">
        <v>493</v>
      </c>
      <c r="B453" s="2"/>
      <c r="C453" s="31" t="s">
        <v>494</v>
      </c>
      <c r="D453" s="19">
        <v>61475.231</v>
      </c>
    </row>
    <row r="454" spans="1:4" ht="38.25">
      <c r="A454" s="2" t="s">
        <v>495</v>
      </c>
      <c r="B454" s="2"/>
      <c r="C454" s="26" t="s">
        <v>496</v>
      </c>
      <c r="D454" s="19">
        <v>26200.800000000003</v>
      </c>
    </row>
    <row r="455" spans="1:4" ht="25.5">
      <c r="A455" s="2"/>
      <c r="B455" s="2" t="s">
        <v>8</v>
      </c>
      <c r="C455" s="30" t="s">
        <v>9</v>
      </c>
      <c r="D455" s="33">
        <v>252.821</v>
      </c>
    </row>
    <row r="456" spans="1:4">
      <c r="A456" s="2"/>
      <c r="B456" s="2" t="s">
        <v>26</v>
      </c>
      <c r="C456" s="26" t="s">
        <v>27</v>
      </c>
      <c r="D456" s="33">
        <v>25424.008000000002</v>
      </c>
    </row>
    <row r="457" spans="1:4" ht="25.5">
      <c r="A457" s="2"/>
      <c r="B457" s="4">
        <v>600</v>
      </c>
      <c r="C457" s="26" t="s">
        <v>15</v>
      </c>
      <c r="D457" s="33">
        <v>523.971</v>
      </c>
    </row>
    <row r="458" spans="1:4" ht="25.5">
      <c r="A458" s="2" t="s">
        <v>497</v>
      </c>
      <c r="B458" s="4"/>
      <c r="C458" s="26" t="s">
        <v>498</v>
      </c>
      <c r="D458" s="19">
        <v>11577.690999999999</v>
      </c>
    </row>
    <row r="459" spans="1:4">
      <c r="A459" s="2"/>
      <c r="B459" s="2" t="s">
        <v>26</v>
      </c>
      <c r="C459" s="26" t="s">
        <v>27</v>
      </c>
      <c r="D459" s="33">
        <v>2441.2109999999998</v>
      </c>
    </row>
    <row r="460" spans="1:4" ht="25.5">
      <c r="A460" s="2"/>
      <c r="B460" s="4">
        <v>600</v>
      </c>
      <c r="C460" s="26" t="s">
        <v>15</v>
      </c>
      <c r="D460" s="34">
        <v>9136.48</v>
      </c>
    </row>
    <row r="461" spans="1:4" ht="25.5">
      <c r="A461" s="2" t="s">
        <v>499</v>
      </c>
      <c r="B461" s="4"/>
      <c r="C461" s="26" t="s">
        <v>500</v>
      </c>
      <c r="D461" s="34">
        <v>23696.74</v>
      </c>
    </row>
    <row r="462" spans="1:4" ht="25.5">
      <c r="A462" s="2"/>
      <c r="B462" s="4">
        <v>600</v>
      </c>
      <c r="C462" s="26" t="s">
        <v>15</v>
      </c>
      <c r="D462" s="33">
        <v>23696.74</v>
      </c>
    </row>
    <row r="463" spans="1:4" ht="38.25">
      <c r="A463" s="2" t="s">
        <v>501</v>
      </c>
      <c r="B463" s="2"/>
      <c r="C463" s="31" t="s">
        <v>502</v>
      </c>
      <c r="D463" s="19">
        <v>20157.417999999998</v>
      </c>
    </row>
    <row r="464" spans="1:4" ht="25.5">
      <c r="A464" s="2" t="s">
        <v>503</v>
      </c>
      <c r="B464" s="4"/>
      <c r="C464" s="26" t="s">
        <v>504</v>
      </c>
      <c r="D464" s="34">
        <v>2084.6779999999999</v>
      </c>
    </row>
    <row r="465" spans="1:4" ht="25.5">
      <c r="A465" s="2"/>
      <c r="B465" s="4">
        <v>600</v>
      </c>
      <c r="C465" s="26" t="s">
        <v>15</v>
      </c>
      <c r="D465" s="33">
        <v>2084.6779999999999</v>
      </c>
    </row>
    <row r="466" spans="1:4" ht="25.5">
      <c r="A466" s="2" t="s">
        <v>505</v>
      </c>
      <c r="B466" s="4"/>
      <c r="C466" s="26" t="s">
        <v>506</v>
      </c>
      <c r="D466" s="34">
        <v>2370.23</v>
      </c>
    </row>
    <row r="467" spans="1:4" ht="25.5">
      <c r="A467" s="2"/>
      <c r="B467" s="4">
        <v>600</v>
      </c>
      <c r="C467" s="26" t="s">
        <v>15</v>
      </c>
      <c r="D467" s="33">
        <v>2370.23</v>
      </c>
    </row>
    <row r="468" spans="1:4">
      <c r="A468" s="2" t="s">
        <v>507</v>
      </c>
      <c r="B468" s="4"/>
      <c r="C468" s="26" t="s">
        <v>508</v>
      </c>
      <c r="D468" s="19">
        <v>15702.51</v>
      </c>
    </row>
    <row r="469" spans="1:4">
      <c r="A469" s="2"/>
      <c r="B469" s="2" t="s">
        <v>26</v>
      </c>
      <c r="C469" s="26" t="s">
        <v>27</v>
      </c>
      <c r="D469" s="34">
        <v>4584.4859999999999</v>
      </c>
    </row>
    <row r="470" spans="1:4" ht="25.5">
      <c r="A470" s="2"/>
      <c r="B470" s="4">
        <v>600</v>
      </c>
      <c r="C470" s="26" t="s">
        <v>15</v>
      </c>
      <c r="D470" s="34">
        <v>9241</v>
      </c>
    </row>
    <row r="471" spans="1:4">
      <c r="A471" s="2"/>
      <c r="B471" s="2" t="s">
        <v>18</v>
      </c>
      <c r="C471" s="30" t="s">
        <v>19</v>
      </c>
      <c r="D471" s="34">
        <v>1877.0239999999999</v>
      </c>
    </row>
    <row r="472" spans="1:4" ht="25.5">
      <c r="A472" s="1" t="s">
        <v>509</v>
      </c>
      <c r="B472" s="1"/>
      <c r="C472" s="32" t="s">
        <v>510</v>
      </c>
      <c r="D472" s="18">
        <v>996.50199999999995</v>
      </c>
    </row>
    <row r="473" spans="1:4" ht="51">
      <c r="A473" s="2" t="s">
        <v>511</v>
      </c>
      <c r="B473" s="2"/>
      <c r="C473" s="31" t="s">
        <v>512</v>
      </c>
      <c r="D473" s="19">
        <v>330.50200000000001</v>
      </c>
    </row>
    <row r="474" spans="1:4">
      <c r="A474" s="2" t="s">
        <v>513</v>
      </c>
      <c r="B474" s="2"/>
      <c r="C474" s="30" t="s">
        <v>514</v>
      </c>
      <c r="D474" s="34">
        <v>8</v>
      </c>
    </row>
    <row r="475" spans="1:4" ht="25.5">
      <c r="A475" s="2"/>
      <c r="B475" s="2" t="s">
        <v>8</v>
      </c>
      <c r="C475" s="30" t="s">
        <v>9</v>
      </c>
      <c r="D475" s="34">
        <v>8</v>
      </c>
    </row>
    <row r="476" spans="1:4">
      <c r="A476" s="2" t="s">
        <v>515</v>
      </c>
      <c r="B476" s="2"/>
      <c r="C476" s="30" t="s">
        <v>516</v>
      </c>
      <c r="D476" s="34">
        <v>63.555999999999997</v>
      </c>
    </row>
    <row r="477" spans="1:4" ht="14.25" customHeight="1">
      <c r="A477" s="2"/>
      <c r="B477" s="2" t="s">
        <v>8</v>
      </c>
      <c r="C477" s="30" t="s">
        <v>9</v>
      </c>
      <c r="D477" s="33">
        <v>63.555999999999997</v>
      </c>
    </row>
    <row r="478" spans="1:4">
      <c r="A478" s="2" t="s">
        <v>517</v>
      </c>
      <c r="B478" s="2"/>
      <c r="C478" s="30" t="s">
        <v>518</v>
      </c>
      <c r="D478" s="34">
        <v>100</v>
      </c>
    </row>
    <row r="479" spans="1:4" ht="25.5">
      <c r="A479" s="2"/>
      <c r="B479" s="4">
        <v>600</v>
      </c>
      <c r="C479" s="26" t="s">
        <v>15</v>
      </c>
      <c r="D479" s="34">
        <v>100</v>
      </c>
    </row>
    <row r="480" spans="1:4" ht="25.5">
      <c r="A480" s="2" t="s">
        <v>519</v>
      </c>
      <c r="B480" s="4"/>
      <c r="C480" s="26" t="s">
        <v>520</v>
      </c>
      <c r="D480" s="34">
        <v>23.86</v>
      </c>
    </row>
    <row r="481" spans="1:4" ht="25.5">
      <c r="A481" s="2"/>
      <c r="B481" s="4">
        <v>600</v>
      </c>
      <c r="C481" s="26" t="s">
        <v>15</v>
      </c>
      <c r="D481" s="33">
        <v>23.86</v>
      </c>
    </row>
    <row r="482" spans="1:4" ht="25.5">
      <c r="A482" s="2" t="s">
        <v>521</v>
      </c>
      <c r="B482" s="2"/>
      <c r="C482" s="30" t="s">
        <v>522</v>
      </c>
      <c r="D482" s="34">
        <v>25</v>
      </c>
    </row>
    <row r="483" spans="1:4" ht="15.75" customHeight="1">
      <c r="A483" s="2"/>
      <c r="B483" s="2" t="s">
        <v>8</v>
      </c>
      <c r="C483" s="30" t="s">
        <v>9</v>
      </c>
      <c r="D483" s="33">
        <v>25</v>
      </c>
    </row>
    <row r="484" spans="1:4" ht="25.5">
      <c r="A484" s="2" t="s">
        <v>523</v>
      </c>
      <c r="B484" s="2"/>
      <c r="C484" s="30" t="s">
        <v>524</v>
      </c>
      <c r="D484" s="34">
        <v>10.086</v>
      </c>
    </row>
    <row r="485" spans="1:4" ht="14.25" customHeight="1">
      <c r="A485" s="2"/>
      <c r="B485" s="2" t="s">
        <v>8</v>
      </c>
      <c r="C485" s="30" t="s">
        <v>9</v>
      </c>
      <c r="D485" s="33">
        <v>10.086</v>
      </c>
    </row>
    <row r="486" spans="1:4" ht="38.25">
      <c r="A486" s="23" t="s">
        <v>658</v>
      </c>
      <c r="B486" s="4"/>
      <c r="C486" s="26" t="s">
        <v>659</v>
      </c>
      <c r="D486" s="34">
        <v>100</v>
      </c>
    </row>
    <row r="487" spans="1:4" ht="25.5">
      <c r="A487" s="2"/>
      <c r="B487" s="4">
        <v>600</v>
      </c>
      <c r="C487" s="26" t="s">
        <v>15</v>
      </c>
      <c r="D487" s="34">
        <v>100</v>
      </c>
    </row>
    <row r="488" spans="1:4" ht="51">
      <c r="A488" s="2" t="s">
        <v>525</v>
      </c>
      <c r="B488" s="2"/>
      <c r="C488" s="31" t="s">
        <v>526</v>
      </c>
      <c r="D488" s="19">
        <v>666</v>
      </c>
    </row>
    <row r="489" spans="1:4" ht="25.5">
      <c r="A489" s="2" t="s">
        <v>527</v>
      </c>
      <c r="B489" s="2"/>
      <c r="C489" s="30" t="s">
        <v>528</v>
      </c>
      <c r="D489" s="34">
        <v>172</v>
      </c>
    </row>
    <row r="490" spans="1:4" ht="25.5">
      <c r="A490" s="2"/>
      <c r="B490" s="4">
        <v>600</v>
      </c>
      <c r="C490" s="26" t="s">
        <v>15</v>
      </c>
      <c r="D490" s="34">
        <v>172</v>
      </c>
    </row>
    <row r="491" spans="1:4">
      <c r="A491" s="2" t="s">
        <v>529</v>
      </c>
      <c r="B491" s="2"/>
      <c r="C491" s="30" t="s">
        <v>530</v>
      </c>
      <c r="D491" s="34">
        <v>140</v>
      </c>
    </row>
    <row r="492" spans="1:4" ht="25.5">
      <c r="A492" s="15"/>
      <c r="B492" s="4">
        <v>600</v>
      </c>
      <c r="C492" s="26" t="s">
        <v>15</v>
      </c>
      <c r="D492" s="34">
        <v>140</v>
      </c>
    </row>
    <row r="493" spans="1:4" ht="25.5">
      <c r="A493" s="2" t="s">
        <v>531</v>
      </c>
      <c r="B493" s="2"/>
      <c r="C493" s="30" t="s">
        <v>532</v>
      </c>
      <c r="D493" s="34">
        <v>207</v>
      </c>
    </row>
    <row r="494" spans="1:4" ht="25.5">
      <c r="A494" s="2"/>
      <c r="B494" s="4">
        <v>600</v>
      </c>
      <c r="C494" s="26" t="s">
        <v>15</v>
      </c>
      <c r="D494" s="34">
        <v>207</v>
      </c>
    </row>
    <row r="495" spans="1:4" ht="25.5">
      <c r="A495" s="2" t="s">
        <v>533</v>
      </c>
      <c r="B495" s="2"/>
      <c r="C495" s="30" t="s">
        <v>534</v>
      </c>
      <c r="D495" s="34">
        <v>88</v>
      </c>
    </row>
    <row r="496" spans="1:4" ht="25.5">
      <c r="A496" s="2"/>
      <c r="B496" s="4">
        <v>600</v>
      </c>
      <c r="C496" s="26" t="s">
        <v>15</v>
      </c>
      <c r="D496" s="34">
        <v>88</v>
      </c>
    </row>
    <row r="497" spans="1:4" ht="25.5">
      <c r="A497" s="2" t="s">
        <v>535</v>
      </c>
      <c r="B497" s="2"/>
      <c r="C497" s="30" t="s">
        <v>536</v>
      </c>
      <c r="D497" s="34">
        <v>59</v>
      </c>
    </row>
    <row r="498" spans="1:4" ht="25.5">
      <c r="A498" s="2"/>
      <c r="B498" s="4">
        <v>600</v>
      </c>
      <c r="C498" s="26" t="s">
        <v>15</v>
      </c>
      <c r="D498" s="34">
        <v>59</v>
      </c>
    </row>
    <row r="499" spans="1:4">
      <c r="A499" s="2"/>
      <c r="B499" s="2"/>
      <c r="C499" s="32" t="s">
        <v>537</v>
      </c>
      <c r="D499" s="18">
        <v>115942.878</v>
      </c>
    </row>
    <row r="500" spans="1:4">
      <c r="A500" s="2" t="s">
        <v>538</v>
      </c>
      <c r="B500" s="4"/>
      <c r="C500" s="6" t="s">
        <v>539</v>
      </c>
      <c r="D500" s="48">
        <v>15404.186000000002</v>
      </c>
    </row>
    <row r="501" spans="1:4">
      <c r="A501" s="2" t="s">
        <v>540</v>
      </c>
      <c r="B501" s="4"/>
      <c r="C501" s="26" t="s">
        <v>541</v>
      </c>
      <c r="D501" s="34">
        <v>1911.6590000000001</v>
      </c>
    </row>
    <row r="502" spans="1:4" ht="40.5" customHeight="1">
      <c r="A502" s="2"/>
      <c r="B502" s="2" t="s">
        <v>68</v>
      </c>
      <c r="C502" s="30" t="s">
        <v>69</v>
      </c>
      <c r="D502" s="33">
        <v>1911.6590000000001</v>
      </c>
    </row>
    <row r="503" spans="1:4">
      <c r="A503" s="2" t="s">
        <v>542</v>
      </c>
      <c r="B503" s="2"/>
      <c r="C503" s="30" t="s">
        <v>543</v>
      </c>
      <c r="D503" s="34">
        <v>1691.046</v>
      </c>
    </row>
    <row r="504" spans="1:4" ht="39" customHeight="1">
      <c r="A504" s="2"/>
      <c r="B504" s="2" t="s">
        <v>68</v>
      </c>
      <c r="C504" s="30" t="s">
        <v>69</v>
      </c>
      <c r="D504" s="33">
        <v>1691.046</v>
      </c>
    </row>
    <row r="505" spans="1:4">
      <c r="A505" s="2" t="s">
        <v>544</v>
      </c>
      <c r="B505" s="2"/>
      <c r="C505" s="30" t="s">
        <v>545</v>
      </c>
      <c r="D505" s="34">
        <v>1230.845</v>
      </c>
    </row>
    <row r="506" spans="1:4" ht="42" customHeight="1">
      <c r="A506" s="2"/>
      <c r="B506" s="2" t="s">
        <v>68</v>
      </c>
      <c r="C506" s="30" t="s">
        <v>69</v>
      </c>
      <c r="D506" s="33">
        <v>1230.845</v>
      </c>
    </row>
    <row r="507" spans="1:4">
      <c r="A507" s="2" t="s">
        <v>546</v>
      </c>
      <c r="B507" s="2"/>
      <c r="C507" s="30" t="s">
        <v>89</v>
      </c>
      <c r="D507" s="19">
        <v>10570.636</v>
      </c>
    </row>
    <row r="508" spans="1:4" ht="42" customHeight="1">
      <c r="A508" s="2"/>
      <c r="B508" s="2" t="s">
        <v>68</v>
      </c>
      <c r="C508" s="30" t="s">
        <v>69</v>
      </c>
      <c r="D508" s="19">
        <v>9442.3140000000003</v>
      </c>
    </row>
    <row r="509" spans="1:4" ht="16.5" customHeight="1">
      <c r="A509" s="2"/>
      <c r="B509" s="2" t="s">
        <v>8</v>
      </c>
      <c r="C509" s="30" t="s">
        <v>9</v>
      </c>
      <c r="D509" s="19">
        <v>1127.5060000000001</v>
      </c>
    </row>
    <row r="510" spans="1:4">
      <c r="A510" s="2"/>
      <c r="B510" s="2" t="s">
        <v>18</v>
      </c>
      <c r="C510" s="30" t="s">
        <v>19</v>
      </c>
      <c r="D510" s="19">
        <v>0.81599999999999995</v>
      </c>
    </row>
    <row r="511" spans="1:4" ht="25.5">
      <c r="A511" s="2" t="s">
        <v>547</v>
      </c>
      <c r="B511" s="4"/>
      <c r="C511" s="26" t="s">
        <v>548</v>
      </c>
      <c r="D511" s="19">
        <v>1761.9390000000001</v>
      </c>
    </row>
    <row r="512" spans="1:4" ht="16.5" customHeight="1">
      <c r="A512" s="2" t="s">
        <v>549</v>
      </c>
      <c r="B512" s="2"/>
      <c r="C512" s="26" t="s">
        <v>550</v>
      </c>
      <c r="D512" s="34">
        <v>1761.9390000000001</v>
      </c>
    </row>
    <row r="513" spans="1:4" ht="15.75" customHeight="1">
      <c r="A513" s="2"/>
      <c r="B513" s="2" t="s">
        <v>8</v>
      </c>
      <c r="C513" s="30" t="s">
        <v>9</v>
      </c>
      <c r="D513" s="33">
        <v>1761.9390000000001</v>
      </c>
    </row>
    <row r="514" spans="1:4">
      <c r="A514" s="2" t="s">
        <v>551</v>
      </c>
      <c r="B514" s="4"/>
      <c r="C514" s="26" t="s">
        <v>552</v>
      </c>
      <c r="D514" s="19">
        <v>861.64400000000001</v>
      </c>
    </row>
    <row r="515" spans="1:4">
      <c r="A515" s="2" t="s">
        <v>553</v>
      </c>
      <c r="B515" s="4"/>
      <c r="C515" s="26" t="s">
        <v>554</v>
      </c>
      <c r="D515" s="19">
        <v>821.64400000000001</v>
      </c>
    </row>
    <row r="516" spans="1:4" ht="17.25" customHeight="1">
      <c r="A516" s="2"/>
      <c r="B516" s="2" t="s">
        <v>8</v>
      </c>
      <c r="C516" s="30" t="s">
        <v>9</v>
      </c>
      <c r="D516" s="33">
        <v>728.35</v>
      </c>
    </row>
    <row r="517" spans="1:4">
      <c r="A517" s="2"/>
      <c r="B517" s="2" t="s">
        <v>18</v>
      </c>
      <c r="C517" s="30" t="s">
        <v>19</v>
      </c>
      <c r="D517" s="33">
        <v>93.293999999999997</v>
      </c>
    </row>
    <row r="518" spans="1:4">
      <c r="A518" s="2" t="s">
        <v>555</v>
      </c>
      <c r="B518" s="4"/>
      <c r="C518" s="37" t="s">
        <v>556</v>
      </c>
      <c r="D518" s="34">
        <v>40</v>
      </c>
    </row>
    <row r="519" spans="1:4">
      <c r="A519" s="2"/>
      <c r="B519" s="2" t="s">
        <v>18</v>
      </c>
      <c r="C519" s="30" t="s">
        <v>19</v>
      </c>
      <c r="D519" s="34">
        <v>40</v>
      </c>
    </row>
    <row r="520" spans="1:4">
      <c r="A520" s="2" t="s">
        <v>557</v>
      </c>
      <c r="B520" s="4"/>
      <c r="C520" s="29" t="s">
        <v>558</v>
      </c>
      <c r="D520" s="19">
        <v>107.214</v>
      </c>
    </row>
    <row r="521" spans="1:4" ht="38.25">
      <c r="A521" s="2" t="s">
        <v>559</v>
      </c>
      <c r="B521" s="2"/>
      <c r="C521" s="26" t="s">
        <v>560</v>
      </c>
      <c r="D521" s="34">
        <v>107.214</v>
      </c>
    </row>
    <row r="522" spans="1:4" ht="16.5" customHeight="1">
      <c r="A522" s="2"/>
      <c r="B522" s="2" t="s">
        <v>8</v>
      </c>
      <c r="C522" s="30" t="s">
        <v>9</v>
      </c>
      <c r="D522" s="33">
        <v>107.214</v>
      </c>
    </row>
    <row r="523" spans="1:4" ht="25.5">
      <c r="A523" s="2" t="s">
        <v>561</v>
      </c>
      <c r="B523" s="2"/>
      <c r="C523" s="39" t="s">
        <v>562</v>
      </c>
      <c r="D523" s="19">
        <v>8410.7939999999999</v>
      </c>
    </row>
    <row r="524" spans="1:4" ht="25.5">
      <c r="A524" s="2" t="s">
        <v>563</v>
      </c>
      <c r="B524" s="2"/>
      <c r="C524" s="39" t="s">
        <v>97</v>
      </c>
      <c r="D524" s="34">
        <v>272.81200000000001</v>
      </c>
    </row>
    <row r="525" spans="1:4" ht="25.5">
      <c r="A525" s="2"/>
      <c r="B525" s="2" t="s">
        <v>180</v>
      </c>
      <c r="C525" s="30" t="s">
        <v>181</v>
      </c>
      <c r="D525" s="33">
        <v>272.81200000000001</v>
      </c>
    </row>
    <row r="526" spans="1:4" ht="51">
      <c r="A526" s="2" t="s">
        <v>564</v>
      </c>
      <c r="B526" s="2"/>
      <c r="C526" s="16" t="s">
        <v>23</v>
      </c>
      <c r="D526" s="34">
        <v>8137.982</v>
      </c>
    </row>
    <row r="527" spans="1:4" ht="25.5">
      <c r="A527" s="2"/>
      <c r="B527" s="2" t="s">
        <v>180</v>
      </c>
      <c r="C527" s="30" t="s">
        <v>181</v>
      </c>
      <c r="D527" s="33">
        <v>8137.982</v>
      </c>
    </row>
    <row r="528" spans="1:4">
      <c r="A528" s="2" t="s">
        <v>565</v>
      </c>
      <c r="B528" s="2"/>
      <c r="C528" s="37" t="s">
        <v>566</v>
      </c>
      <c r="D528" s="19">
        <v>200</v>
      </c>
    </row>
    <row r="529" spans="1:4" ht="17.25" customHeight="1">
      <c r="A529" s="2" t="s">
        <v>567</v>
      </c>
      <c r="B529" s="2"/>
      <c r="C529" s="30" t="s">
        <v>568</v>
      </c>
      <c r="D529" s="34">
        <v>200</v>
      </c>
    </row>
    <row r="530" spans="1:4" ht="14.25" customHeight="1">
      <c r="A530" s="2"/>
      <c r="B530" s="2" t="s">
        <v>8</v>
      </c>
      <c r="C530" s="30" t="s">
        <v>9</v>
      </c>
      <c r="D530" s="34">
        <v>200</v>
      </c>
    </row>
    <row r="531" spans="1:4" ht="25.5">
      <c r="A531" s="2" t="s">
        <v>569</v>
      </c>
      <c r="B531" s="2"/>
      <c r="C531" s="26" t="s">
        <v>570</v>
      </c>
      <c r="D531" s="19">
        <v>6847.7969999999996</v>
      </c>
    </row>
    <row r="532" spans="1:4">
      <c r="A532" s="2" t="s">
        <v>571</v>
      </c>
      <c r="B532" s="2"/>
      <c r="C532" s="29" t="s">
        <v>572</v>
      </c>
      <c r="D532" s="19">
        <v>6847.7969999999996</v>
      </c>
    </row>
    <row r="533" spans="1:4" ht="40.5" customHeight="1">
      <c r="A533" s="2"/>
      <c r="B533" s="2" t="s">
        <v>68</v>
      </c>
      <c r="C533" s="30" t="s">
        <v>69</v>
      </c>
      <c r="D533" s="19">
        <v>6083.7479999999996</v>
      </c>
    </row>
    <row r="534" spans="1:4" ht="16.5" customHeight="1">
      <c r="A534" s="2"/>
      <c r="B534" s="2" t="s">
        <v>8</v>
      </c>
      <c r="C534" s="30" t="s">
        <v>9</v>
      </c>
      <c r="D534" s="19">
        <v>643.04899999999998</v>
      </c>
    </row>
    <row r="535" spans="1:4">
      <c r="A535" s="2"/>
      <c r="B535" s="2" t="s">
        <v>18</v>
      </c>
      <c r="C535" s="30" t="s">
        <v>19</v>
      </c>
      <c r="D535" s="19">
        <v>121</v>
      </c>
    </row>
    <row r="536" spans="1:4" ht="25.5">
      <c r="A536" s="2" t="s">
        <v>573</v>
      </c>
      <c r="B536" s="2"/>
      <c r="C536" s="6" t="s">
        <v>574</v>
      </c>
      <c r="D536" s="19">
        <v>216.44499999999999</v>
      </c>
    </row>
    <row r="537" spans="1:4" ht="25.5">
      <c r="A537" s="2" t="s">
        <v>575</v>
      </c>
      <c r="B537" s="2"/>
      <c r="C537" s="30" t="s">
        <v>576</v>
      </c>
      <c r="D537" s="34">
        <v>51.445</v>
      </c>
    </row>
    <row r="538" spans="1:4" ht="15" customHeight="1">
      <c r="A538" s="2"/>
      <c r="B538" s="2" t="s">
        <v>8</v>
      </c>
      <c r="C538" s="30" t="s">
        <v>9</v>
      </c>
      <c r="D538" s="33">
        <v>51.445</v>
      </c>
    </row>
    <row r="539" spans="1:4" ht="25.5">
      <c r="A539" s="2" t="s">
        <v>577</v>
      </c>
      <c r="B539" s="4"/>
      <c r="C539" s="26" t="s">
        <v>578</v>
      </c>
      <c r="D539" s="34">
        <v>165</v>
      </c>
    </row>
    <row r="540" spans="1:4" ht="15.75" customHeight="1">
      <c r="A540" s="2"/>
      <c r="B540" s="2" t="s">
        <v>8</v>
      </c>
      <c r="C540" s="30" t="s">
        <v>9</v>
      </c>
      <c r="D540" s="33">
        <v>165</v>
      </c>
    </row>
    <row r="541" spans="1:4" ht="25.5" hidden="1">
      <c r="A541" s="2" t="s">
        <v>579</v>
      </c>
      <c r="B541" s="4"/>
      <c r="C541" s="26" t="s">
        <v>580</v>
      </c>
      <c r="D541" s="34">
        <v>0</v>
      </c>
    </row>
    <row r="542" spans="1:4" ht="15" hidden="1" customHeight="1">
      <c r="A542" s="2"/>
      <c r="B542" s="2" t="s">
        <v>8</v>
      </c>
      <c r="C542" s="30" t="s">
        <v>9</v>
      </c>
      <c r="D542" s="19"/>
    </row>
    <row r="543" spans="1:4" ht="25.5">
      <c r="A543" s="2" t="s">
        <v>581</v>
      </c>
      <c r="B543" s="2"/>
      <c r="C543" s="26" t="s">
        <v>582</v>
      </c>
      <c r="D543" s="19">
        <v>3349.4789999999998</v>
      </c>
    </row>
    <row r="544" spans="1:4">
      <c r="A544" s="2" t="s">
        <v>583</v>
      </c>
      <c r="B544" s="2"/>
      <c r="C544" s="29" t="s">
        <v>572</v>
      </c>
      <c r="D544" s="19">
        <v>3349.4789999999998</v>
      </c>
    </row>
    <row r="545" spans="1:4" ht="41.25" customHeight="1">
      <c r="A545" s="2"/>
      <c r="B545" s="2" t="s">
        <v>68</v>
      </c>
      <c r="C545" s="30" t="s">
        <v>69</v>
      </c>
      <c r="D545" s="19">
        <v>2820.0189999999998</v>
      </c>
    </row>
    <row r="546" spans="1:4" ht="15" customHeight="1">
      <c r="A546" s="2"/>
      <c r="B546" s="2" t="s">
        <v>8</v>
      </c>
      <c r="C546" s="30" t="s">
        <v>9</v>
      </c>
      <c r="D546" s="34">
        <v>528.24</v>
      </c>
    </row>
    <row r="547" spans="1:4">
      <c r="A547" s="2"/>
      <c r="B547" s="2" t="s">
        <v>18</v>
      </c>
      <c r="C547" s="30" t="s">
        <v>19</v>
      </c>
      <c r="D547" s="34">
        <v>1.22</v>
      </c>
    </row>
    <row r="548" spans="1:4">
      <c r="A548" s="2" t="s">
        <v>584</v>
      </c>
      <c r="B548" s="4"/>
      <c r="C548" s="29" t="s">
        <v>585</v>
      </c>
      <c r="D548" s="19">
        <v>839.67</v>
      </c>
    </row>
    <row r="549" spans="1:4" ht="25.5">
      <c r="A549" s="2" t="s">
        <v>586</v>
      </c>
      <c r="B549" s="4"/>
      <c r="C549" s="26" t="s">
        <v>587</v>
      </c>
      <c r="D549" s="34">
        <v>839.67</v>
      </c>
    </row>
    <row r="550" spans="1:4" ht="25.5">
      <c r="A550" s="2"/>
      <c r="B550" s="4">
        <v>600</v>
      </c>
      <c r="C550" s="26" t="s">
        <v>15</v>
      </c>
      <c r="D550" s="33">
        <v>839.67</v>
      </c>
    </row>
    <row r="551" spans="1:4">
      <c r="A551" s="2" t="s">
        <v>588</v>
      </c>
      <c r="B551" s="2"/>
      <c r="C551" s="30" t="s">
        <v>589</v>
      </c>
      <c r="D551" s="19">
        <v>7972.6839999999993</v>
      </c>
    </row>
    <row r="552" spans="1:4" ht="25.5">
      <c r="A552" s="2" t="s">
        <v>590</v>
      </c>
      <c r="B552" s="2"/>
      <c r="C552" s="6" t="s">
        <v>591</v>
      </c>
      <c r="D552" s="48">
        <v>7972.6839999999993</v>
      </c>
    </row>
    <row r="553" spans="1:4" ht="15.75" customHeight="1">
      <c r="A553" s="2"/>
      <c r="B553" s="2" t="s">
        <v>8</v>
      </c>
      <c r="C553" s="30" t="s">
        <v>9</v>
      </c>
      <c r="D553" s="33">
        <v>38.802</v>
      </c>
    </row>
    <row r="554" spans="1:4">
      <c r="A554" s="2"/>
      <c r="B554" s="2" t="s">
        <v>26</v>
      </c>
      <c r="C554" s="30" t="s">
        <v>249</v>
      </c>
      <c r="D554" s="33">
        <v>7933.8819999999996</v>
      </c>
    </row>
    <row r="555" spans="1:4">
      <c r="A555" s="2" t="s">
        <v>592</v>
      </c>
      <c r="B555" s="2"/>
      <c r="C555" s="30" t="s">
        <v>593</v>
      </c>
      <c r="D555" s="19">
        <v>684.40800000000002</v>
      </c>
    </row>
    <row r="556" spans="1:4" ht="25.5">
      <c r="A556" s="2" t="s">
        <v>594</v>
      </c>
      <c r="B556" s="2"/>
      <c r="C556" s="30" t="s">
        <v>595</v>
      </c>
      <c r="D556" s="34">
        <v>400</v>
      </c>
    </row>
    <row r="557" spans="1:4" ht="25.5">
      <c r="A557" s="2"/>
      <c r="B557" s="4">
        <v>300</v>
      </c>
      <c r="C557" s="26" t="s">
        <v>15</v>
      </c>
      <c r="D557" s="34">
        <v>400</v>
      </c>
    </row>
    <row r="558" spans="1:4" ht="38.25">
      <c r="A558" s="2" t="s">
        <v>596</v>
      </c>
      <c r="B558" s="2"/>
      <c r="C558" s="45" t="s">
        <v>597</v>
      </c>
      <c r="D558" s="34">
        <v>284.40800000000002</v>
      </c>
    </row>
    <row r="559" spans="1:4">
      <c r="A559" s="2"/>
      <c r="B559" s="2" t="s">
        <v>26</v>
      </c>
      <c r="C559" s="26" t="s">
        <v>249</v>
      </c>
      <c r="D559" s="33">
        <v>284.40800000000002</v>
      </c>
    </row>
    <row r="560" spans="1:4">
      <c r="A560" s="2" t="s">
        <v>598</v>
      </c>
      <c r="B560" s="4"/>
      <c r="C560" s="26" t="s">
        <v>124</v>
      </c>
      <c r="D560" s="19">
        <v>69286.617999999988</v>
      </c>
    </row>
    <row r="561" spans="1:4">
      <c r="A561" s="2" t="s">
        <v>599</v>
      </c>
      <c r="B561" s="4"/>
      <c r="C561" s="29" t="s">
        <v>600</v>
      </c>
      <c r="D561" s="48">
        <v>36426.942999999999</v>
      </c>
    </row>
    <row r="562" spans="1:4" ht="31.5" customHeight="1">
      <c r="A562" s="2" t="s">
        <v>601</v>
      </c>
      <c r="B562" s="4"/>
      <c r="C562" s="39" t="s">
        <v>97</v>
      </c>
      <c r="D562" s="19">
        <v>5915.8969999999999</v>
      </c>
    </row>
    <row r="563" spans="1:4">
      <c r="A563" s="2"/>
      <c r="B563" s="10" t="s">
        <v>459</v>
      </c>
      <c r="C563" s="44" t="s">
        <v>124</v>
      </c>
      <c r="D563" s="33">
        <v>4886.4939999999997</v>
      </c>
    </row>
    <row r="564" spans="1:4" ht="25.5">
      <c r="A564" s="2"/>
      <c r="B564" s="4">
        <v>600</v>
      </c>
      <c r="C564" s="26" t="s">
        <v>15</v>
      </c>
      <c r="D564" s="19">
        <v>1029.403</v>
      </c>
    </row>
    <row r="565" spans="1:4" ht="25.5">
      <c r="A565" s="2" t="s">
        <v>602</v>
      </c>
      <c r="B565" s="4"/>
      <c r="C565" s="39" t="s">
        <v>474</v>
      </c>
      <c r="D565" s="34">
        <v>4781.6000000000004</v>
      </c>
    </row>
    <row r="566" spans="1:4">
      <c r="A566" s="2"/>
      <c r="B566" s="4">
        <v>500</v>
      </c>
      <c r="C566" s="29" t="s">
        <v>124</v>
      </c>
      <c r="D566" s="34">
        <v>4781.6000000000004</v>
      </c>
    </row>
    <row r="567" spans="1:4" ht="63.75">
      <c r="A567" s="2" t="s">
        <v>603</v>
      </c>
      <c r="B567" s="4"/>
      <c r="C567" s="41" t="s">
        <v>604</v>
      </c>
      <c r="D567" s="34">
        <v>9761.6880000000001</v>
      </c>
    </row>
    <row r="568" spans="1:4">
      <c r="A568" s="2"/>
      <c r="B568" s="2" t="s">
        <v>26</v>
      </c>
      <c r="C568" s="30" t="s">
        <v>249</v>
      </c>
      <c r="D568" s="33">
        <v>9761.6880000000001</v>
      </c>
    </row>
    <row r="569" spans="1:4" ht="51">
      <c r="A569" s="2" t="s">
        <v>605</v>
      </c>
      <c r="B569" s="4"/>
      <c r="C569" s="26" t="s">
        <v>606</v>
      </c>
      <c r="D569" s="34">
        <v>1223.856</v>
      </c>
    </row>
    <row r="570" spans="1:4">
      <c r="A570" s="2"/>
      <c r="B570" s="2" t="s">
        <v>26</v>
      </c>
      <c r="C570" s="30" t="s">
        <v>249</v>
      </c>
      <c r="D570" s="33">
        <v>1223.856</v>
      </c>
    </row>
    <row r="571" spans="1:4">
      <c r="A571" s="2" t="s">
        <v>607</v>
      </c>
      <c r="B571" s="4"/>
      <c r="C571" s="26" t="s">
        <v>608</v>
      </c>
      <c r="D571" s="19">
        <v>3696.2</v>
      </c>
    </row>
    <row r="572" spans="1:4" ht="41.25" customHeight="1">
      <c r="A572" s="2"/>
      <c r="B572" s="2" t="s">
        <v>68</v>
      </c>
      <c r="C572" s="30" t="s">
        <v>69</v>
      </c>
      <c r="D572" s="33">
        <v>3052.511</v>
      </c>
    </row>
    <row r="573" spans="1:4" ht="18" customHeight="1">
      <c r="A573" s="2"/>
      <c r="B573" s="2" t="s">
        <v>8</v>
      </c>
      <c r="C573" s="30" t="s">
        <v>9</v>
      </c>
      <c r="D573" s="34">
        <v>643.68899999999996</v>
      </c>
    </row>
    <row r="574" spans="1:4" ht="29.25" customHeight="1">
      <c r="A574" s="2" t="s">
        <v>609</v>
      </c>
      <c r="B574" s="2"/>
      <c r="C574" s="26" t="s">
        <v>610</v>
      </c>
      <c r="D574" s="34">
        <v>495.971</v>
      </c>
    </row>
    <row r="575" spans="1:4">
      <c r="A575" s="2"/>
      <c r="B575" s="2" t="s">
        <v>26</v>
      </c>
      <c r="C575" s="30" t="s">
        <v>249</v>
      </c>
      <c r="D575" s="33">
        <v>495.971</v>
      </c>
    </row>
    <row r="576" spans="1:4">
      <c r="A576" s="2" t="s">
        <v>611</v>
      </c>
      <c r="B576" s="11"/>
      <c r="C576" s="39" t="s">
        <v>612</v>
      </c>
      <c r="D576" s="34">
        <v>800</v>
      </c>
    </row>
    <row r="577" spans="1:4">
      <c r="A577" s="2"/>
      <c r="B577" s="11">
        <v>500</v>
      </c>
      <c r="C577" s="39" t="s">
        <v>124</v>
      </c>
      <c r="D577" s="34">
        <v>800</v>
      </c>
    </row>
    <row r="578" spans="1:4" ht="38.25">
      <c r="A578" s="10" t="s">
        <v>613</v>
      </c>
      <c r="B578" s="11"/>
      <c r="C578" s="39" t="s">
        <v>614</v>
      </c>
      <c r="D578" s="34">
        <v>61.598999999999997</v>
      </c>
    </row>
    <row r="579" spans="1:4">
      <c r="A579" s="10"/>
      <c r="B579" s="10" t="s">
        <v>459</v>
      </c>
      <c r="C579" s="44" t="s">
        <v>124</v>
      </c>
      <c r="D579" s="34">
        <v>61.598999999999997</v>
      </c>
    </row>
    <row r="580" spans="1:4" ht="25.5">
      <c r="A580" s="2" t="s">
        <v>615</v>
      </c>
      <c r="B580" s="2"/>
      <c r="C580" s="30" t="s">
        <v>616</v>
      </c>
      <c r="D580" s="34">
        <v>317.00299999999999</v>
      </c>
    </row>
    <row r="581" spans="1:4">
      <c r="A581" s="2"/>
      <c r="B581" s="2" t="s">
        <v>459</v>
      </c>
      <c r="C581" s="30" t="s">
        <v>124</v>
      </c>
      <c r="D581" s="33">
        <v>317.00299999999999</v>
      </c>
    </row>
    <row r="582" spans="1:4" ht="51">
      <c r="A582" s="2" t="s">
        <v>617</v>
      </c>
      <c r="B582" s="4"/>
      <c r="C582" s="26" t="s">
        <v>618</v>
      </c>
      <c r="D582" s="34">
        <v>21.4</v>
      </c>
    </row>
    <row r="583" spans="1:4" ht="42" customHeight="1">
      <c r="A583" s="2"/>
      <c r="B583" s="2" t="s">
        <v>68</v>
      </c>
      <c r="C583" s="30" t="s">
        <v>69</v>
      </c>
      <c r="D583" s="19">
        <v>21.4</v>
      </c>
    </row>
    <row r="584" spans="1:4" ht="25.5">
      <c r="A584" s="2" t="s">
        <v>619</v>
      </c>
      <c r="B584" s="2"/>
      <c r="C584" s="26" t="s">
        <v>620</v>
      </c>
      <c r="D584" s="19">
        <v>33.6</v>
      </c>
    </row>
    <row r="585" spans="1:4" ht="40.5" customHeight="1">
      <c r="A585" s="2"/>
      <c r="B585" s="2" t="s">
        <v>68</v>
      </c>
      <c r="C585" s="30" t="s">
        <v>69</v>
      </c>
      <c r="D585" s="33">
        <v>28.35</v>
      </c>
    </row>
    <row r="586" spans="1:4" ht="17.25" customHeight="1">
      <c r="A586" s="2"/>
      <c r="B586" s="2" t="s">
        <v>8</v>
      </c>
      <c r="C586" s="30" t="s">
        <v>9</v>
      </c>
      <c r="D586" s="33">
        <v>4.25</v>
      </c>
    </row>
    <row r="587" spans="1:4">
      <c r="A587" s="2"/>
      <c r="B587" s="2" t="s">
        <v>18</v>
      </c>
      <c r="C587" s="30" t="s">
        <v>19</v>
      </c>
      <c r="D587" s="33">
        <v>1</v>
      </c>
    </row>
    <row r="588" spans="1:4" ht="41.25" customHeight="1">
      <c r="A588" s="2" t="s">
        <v>621</v>
      </c>
      <c r="B588" s="4"/>
      <c r="C588" s="26" t="s">
        <v>622</v>
      </c>
      <c r="D588" s="34">
        <v>2.1</v>
      </c>
    </row>
    <row r="589" spans="1:4" ht="40.5" customHeight="1">
      <c r="A589" s="2"/>
      <c r="B589" s="2" t="s">
        <v>68</v>
      </c>
      <c r="C589" s="30" t="s">
        <v>69</v>
      </c>
      <c r="D589" s="33">
        <v>2.1</v>
      </c>
    </row>
    <row r="590" spans="1:4" ht="38.25">
      <c r="A590" s="2" t="s">
        <v>623</v>
      </c>
      <c r="B590" s="2"/>
      <c r="C590" s="30" t="s">
        <v>51</v>
      </c>
      <c r="D590" s="34">
        <v>8.7959999999999994</v>
      </c>
    </row>
    <row r="591" spans="1:4">
      <c r="A591" s="2"/>
      <c r="B591" s="2" t="s">
        <v>26</v>
      </c>
      <c r="C591" s="26" t="s">
        <v>27</v>
      </c>
      <c r="D591" s="33">
        <v>8.7959999999999994</v>
      </c>
    </row>
    <row r="592" spans="1:4" ht="25.5">
      <c r="A592" s="2" t="s">
        <v>660</v>
      </c>
      <c r="B592" s="2"/>
      <c r="C592" s="30" t="s">
        <v>661</v>
      </c>
      <c r="D592" s="34">
        <v>145</v>
      </c>
    </row>
    <row r="593" spans="1:4">
      <c r="A593" s="2"/>
      <c r="B593" s="2" t="s">
        <v>26</v>
      </c>
      <c r="C593" s="26" t="s">
        <v>27</v>
      </c>
      <c r="D593" s="33">
        <v>145</v>
      </c>
    </row>
    <row r="594" spans="1:4" ht="25.5">
      <c r="A594" s="2" t="s">
        <v>624</v>
      </c>
      <c r="B594" s="2"/>
      <c r="C594" s="30" t="s">
        <v>625</v>
      </c>
      <c r="D594" s="34">
        <v>9162.2330000000002</v>
      </c>
    </row>
    <row r="595" spans="1:4">
      <c r="A595" s="2"/>
      <c r="B595" s="2" t="s">
        <v>459</v>
      </c>
      <c r="C595" s="30" t="s">
        <v>124</v>
      </c>
      <c r="D595" s="33">
        <v>9162.2330000000002</v>
      </c>
    </row>
    <row r="596" spans="1:4" ht="25.5">
      <c r="A596" s="2" t="s">
        <v>626</v>
      </c>
      <c r="B596" s="2"/>
      <c r="C596" s="30" t="s">
        <v>627</v>
      </c>
      <c r="D596" s="19">
        <v>2679.7530000000002</v>
      </c>
    </row>
    <row r="597" spans="1:4" ht="25.5">
      <c r="A597" s="2" t="s">
        <v>628</v>
      </c>
      <c r="B597" s="2"/>
      <c r="C597" s="30" t="s">
        <v>629</v>
      </c>
      <c r="D597" s="19">
        <v>841.73300000000006</v>
      </c>
    </row>
    <row r="598" spans="1:4" ht="42" customHeight="1">
      <c r="A598" s="2"/>
      <c r="B598" s="2" t="s">
        <v>68</v>
      </c>
      <c r="C598" s="30" t="s">
        <v>69</v>
      </c>
      <c r="D598" s="33">
        <v>789.93299999999999</v>
      </c>
    </row>
    <row r="599" spans="1:4" ht="16.5" customHeight="1">
      <c r="A599" s="2"/>
      <c r="B599" s="2" t="s">
        <v>8</v>
      </c>
      <c r="C599" s="30" t="s">
        <v>9</v>
      </c>
      <c r="D599" s="34">
        <v>51.411000000000001</v>
      </c>
    </row>
    <row r="600" spans="1:4">
      <c r="A600" s="2"/>
      <c r="B600" s="2" t="s">
        <v>18</v>
      </c>
      <c r="C600" s="30" t="s">
        <v>19</v>
      </c>
      <c r="D600" s="34">
        <v>0.38900000000000001</v>
      </c>
    </row>
    <row r="601" spans="1:4">
      <c r="A601" s="2" t="s">
        <v>630</v>
      </c>
      <c r="B601" s="2"/>
      <c r="C601" s="30" t="s">
        <v>631</v>
      </c>
      <c r="D601" s="34">
        <v>593.99400000000003</v>
      </c>
    </row>
    <row r="602" spans="1:4" ht="40.5" customHeight="1">
      <c r="A602" s="17"/>
      <c r="B602" s="17" t="s">
        <v>68</v>
      </c>
      <c r="C602" s="30" t="s">
        <v>69</v>
      </c>
      <c r="D602" s="33">
        <v>593.99400000000003</v>
      </c>
    </row>
    <row r="603" spans="1:4" ht="25.5">
      <c r="A603" s="2" t="s">
        <v>632</v>
      </c>
      <c r="B603" s="2"/>
      <c r="C603" s="39" t="s">
        <v>633</v>
      </c>
      <c r="D603" s="34">
        <v>30.51</v>
      </c>
    </row>
    <row r="604" spans="1:4">
      <c r="A604" s="2"/>
      <c r="B604" s="2" t="s">
        <v>26</v>
      </c>
      <c r="C604" s="30" t="s">
        <v>249</v>
      </c>
      <c r="D604" s="33">
        <v>30.51</v>
      </c>
    </row>
    <row r="605" spans="1:4">
      <c r="A605" s="2" t="s">
        <v>634</v>
      </c>
      <c r="B605" s="4"/>
      <c r="C605" s="26" t="s">
        <v>635</v>
      </c>
      <c r="D605" s="34">
        <v>41.856000000000002</v>
      </c>
    </row>
    <row r="606" spans="1:4" ht="39.75" customHeight="1">
      <c r="A606" s="2"/>
      <c r="B606" s="4">
        <v>100</v>
      </c>
      <c r="C606" s="30" t="s">
        <v>69</v>
      </c>
      <c r="D606" s="33">
        <v>41.856000000000002</v>
      </c>
    </row>
    <row r="607" spans="1:4" ht="27.75" customHeight="1">
      <c r="A607" s="2" t="s">
        <v>636</v>
      </c>
      <c r="B607" s="2"/>
      <c r="C607" s="30" t="s">
        <v>637</v>
      </c>
      <c r="D607" s="34">
        <v>1171.6600000000001</v>
      </c>
    </row>
    <row r="608" spans="1:4" ht="40.5" customHeight="1">
      <c r="A608" s="2"/>
      <c r="B608" s="2" t="s">
        <v>68</v>
      </c>
      <c r="C608" s="30" t="s">
        <v>69</v>
      </c>
      <c r="D608" s="33">
        <v>1037.0730000000001</v>
      </c>
    </row>
    <row r="609" spans="1:5" ht="14.25" customHeight="1">
      <c r="A609" s="2"/>
      <c r="B609" s="2" t="s">
        <v>8</v>
      </c>
      <c r="C609" s="30" t="s">
        <v>9</v>
      </c>
      <c r="D609" s="34">
        <v>134.58699999999999</v>
      </c>
    </row>
    <row r="610" spans="1:5" ht="38.25">
      <c r="A610" s="2" t="s">
        <v>638</v>
      </c>
      <c r="B610" s="2"/>
      <c r="C610" s="30" t="s">
        <v>639</v>
      </c>
      <c r="D610" s="19">
        <v>15000</v>
      </c>
    </row>
    <row r="611" spans="1:5">
      <c r="A611" s="2" t="s">
        <v>640</v>
      </c>
      <c r="B611" s="2"/>
      <c r="C611" s="30" t="s">
        <v>641</v>
      </c>
      <c r="D611" s="34">
        <v>15000</v>
      </c>
    </row>
    <row r="612" spans="1:5">
      <c r="A612" s="2"/>
      <c r="B612" s="2" t="s">
        <v>459</v>
      </c>
      <c r="C612" s="30" t="s">
        <v>124</v>
      </c>
      <c r="D612" s="34">
        <v>15000</v>
      </c>
    </row>
    <row r="613" spans="1:5" ht="38.25">
      <c r="A613" s="2" t="s">
        <v>642</v>
      </c>
      <c r="B613" s="2"/>
      <c r="C613" s="26" t="s">
        <v>643</v>
      </c>
      <c r="D613" s="19">
        <v>6726</v>
      </c>
    </row>
    <row r="614" spans="1:5">
      <c r="A614" s="2" t="s">
        <v>644</v>
      </c>
      <c r="B614" s="2"/>
      <c r="C614" s="26" t="s">
        <v>645</v>
      </c>
      <c r="D614" s="34">
        <v>6726</v>
      </c>
    </row>
    <row r="615" spans="1:5">
      <c r="A615" s="2"/>
      <c r="B615" s="2" t="s">
        <v>459</v>
      </c>
      <c r="C615" s="30" t="s">
        <v>124</v>
      </c>
      <c r="D615" s="34">
        <v>6726</v>
      </c>
    </row>
    <row r="616" spans="1:5">
      <c r="A616" s="2" t="s">
        <v>646</v>
      </c>
      <c r="B616" s="4"/>
      <c r="C616" s="29" t="s">
        <v>647</v>
      </c>
      <c r="D616" s="19">
        <v>8453.9219999999987</v>
      </c>
    </row>
    <row r="617" spans="1:5" ht="67.5" customHeight="1">
      <c r="A617" s="2" t="s">
        <v>648</v>
      </c>
      <c r="B617" s="4"/>
      <c r="C617" s="6" t="s">
        <v>649</v>
      </c>
      <c r="D617" s="34">
        <v>6453.9219999999996</v>
      </c>
    </row>
    <row r="618" spans="1:5">
      <c r="A618" s="2"/>
      <c r="B618" s="2" t="s">
        <v>459</v>
      </c>
      <c r="C618" s="30" t="s">
        <v>124</v>
      </c>
      <c r="D618" s="33">
        <v>6453.9219999999996</v>
      </c>
      <c r="E618" s="50"/>
    </row>
    <row r="619" spans="1:5" ht="25.5">
      <c r="A619" s="2" t="s">
        <v>650</v>
      </c>
      <c r="B619" s="2"/>
      <c r="C619" s="30" t="s">
        <v>651</v>
      </c>
      <c r="D619" s="34">
        <v>2000</v>
      </c>
    </row>
    <row r="620" spans="1:5">
      <c r="A620" s="17"/>
      <c r="B620" s="17" t="s">
        <v>459</v>
      </c>
      <c r="C620" s="46" t="s">
        <v>124</v>
      </c>
      <c r="D620" s="64">
        <v>2000</v>
      </c>
    </row>
    <row r="621" spans="1:5" s="49" customFormat="1">
      <c r="A621" s="1"/>
      <c r="B621" s="1" t="s">
        <v>652</v>
      </c>
      <c r="C621" s="53"/>
      <c r="D621" s="51">
        <v>1917509.2410000004</v>
      </c>
    </row>
    <row r="623" spans="1:5">
      <c r="D623" s="24"/>
    </row>
  </sheetData>
  <mergeCells count="9">
    <mergeCell ref="C1:D1"/>
    <mergeCell ref="C2:D2"/>
    <mergeCell ref="C3:D3"/>
    <mergeCell ref="C4:D4"/>
    <mergeCell ref="A12:A14"/>
    <mergeCell ref="B12:B14"/>
    <mergeCell ref="C12:C14"/>
    <mergeCell ref="D12:D14"/>
    <mergeCell ref="A7:D10"/>
  </mergeCells>
  <printOptions horizontalCentered="1"/>
  <pageMargins left="0" right="0" top="0" bottom="0" header="0.31496062992125984" footer="0.31496062992125984"/>
  <pageSetup paperSize="9" scale="105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8"/>
  <sheetViews>
    <sheetView zoomScale="95" zoomScaleNormal="95" workbookViewId="0">
      <selection activeCell="E12" sqref="E12"/>
    </sheetView>
  </sheetViews>
  <sheetFormatPr defaultRowHeight="15"/>
  <cols>
    <col min="1" max="1" width="6" style="52" customWidth="1"/>
    <col min="2" max="2" width="6.140625" style="52" customWidth="1"/>
    <col min="3" max="3" width="8.7109375" style="52" customWidth="1"/>
    <col min="4" max="4" width="6.7109375" style="52" customWidth="1"/>
    <col min="5" max="5" width="53.5703125" style="52" customWidth="1"/>
    <col min="6" max="6" width="14.42578125" style="52" customWidth="1"/>
    <col min="7" max="7" width="10.7109375" style="52" customWidth="1"/>
    <col min="8" max="16384" width="9.140625" style="52"/>
  </cols>
  <sheetData>
    <row r="1" spans="1:6" customFormat="1" ht="18.75">
      <c r="A1" s="65"/>
      <c r="B1" s="111"/>
      <c r="C1" s="111"/>
      <c r="D1" s="111"/>
      <c r="E1" s="172" t="s">
        <v>1165</v>
      </c>
      <c r="F1" s="172"/>
    </row>
    <row r="2" spans="1:6" customFormat="1" ht="18.75">
      <c r="A2" s="65"/>
      <c r="B2" s="111"/>
      <c r="C2" s="111"/>
      <c r="D2" s="111"/>
      <c r="E2" s="172" t="s">
        <v>1166</v>
      </c>
      <c r="F2" s="172"/>
    </row>
    <row r="3" spans="1:6" customFormat="1" ht="18.75">
      <c r="A3" s="65"/>
      <c r="B3" s="111"/>
      <c r="C3" s="111"/>
      <c r="D3" s="111"/>
      <c r="E3" s="172" t="s">
        <v>1167</v>
      </c>
      <c r="F3" s="172"/>
    </row>
    <row r="4" spans="1:6" customFormat="1" ht="18.75">
      <c r="A4" s="65"/>
      <c r="B4" s="111"/>
      <c r="C4" s="111"/>
      <c r="D4" s="111"/>
      <c r="E4" s="172" t="s">
        <v>1200</v>
      </c>
      <c r="F4" s="172"/>
    </row>
    <row r="5" spans="1:6" s="113" customFormat="1" ht="20.25">
      <c r="A5" s="112"/>
      <c r="B5" s="112"/>
      <c r="C5" s="112"/>
      <c r="D5" s="112"/>
      <c r="E5" s="110"/>
      <c r="F5" s="110"/>
    </row>
    <row r="6" spans="1:6" s="114" customFormat="1" ht="18.75">
      <c r="A6" s="171" t="s">
        <v>1168</v>
      </c>
      <c r="B6" s="171"/>
      <c r="C6" s="171"/>
      <c r="D6" s="171"/>
      <c r="E6" s="171"/>
      <c r="F6" s="171"/>
    </row>
    <row r="7" spans="1:6" s="114" customFormat="1" ht="18.75">
      <c r="A7" s="171" t="s">
        <v>1199</v>
      </c>
      <c r="B7" s="171"/>
      <c r="C7" s="171"/>
      <c r="D7" s="171"/>
      <c r="E7" s="171"/>
      <c r="F7" s="171"/>
    </row>
    <row r="8" spans="1:6" customFormat="1" ht="18.75">
      <c r="A8" s="115"/>
      <c r="B8" s="115"/>
      <c r="C8" s="115"/>
      <c r="D8" s="115"/>
      <c r="E8" s="110"/>
      <c r="F8" s="116" t="s">
        <v>662</v>
      </c>
    </row>
    <row r="9" spans="1:6" ht="27" customHeight="1">
      <c r="A9" s="176" t="s">
        <v>663</v>
      </c>
      <c r="B9" s="177" t="s">
        <v>664</v>
      </c>
      <c r="C9" s="178" t="s">
        <v>0</v>
      </c>
      <c r="D9" s="178" t="s">
        <v>1</v>
      </c>
      <c r="E9" s="169" t="s">
        <v>665</v>
      </c>
      <c r="F9" s="168" t="s">
        <v>1172</v>
      </c>
    </row>
    <row r="10" spans="1:6" ht="27" customHeight="1">
      <c r="A10" s="176"/>
      <c r="B10" s="177"/>
      <c r="C10" s="178"/>
      <c r="D10" s="178"/>
      <c r="E10" s="169"/>
      <c r="F10" s="168"/>
    </row>
    <row r="11" spans="1:6" s="126" customFormat="1" ht="12.75">
      <c r="A11" s="124">
        <v>1</v>
      </c>
      <c r="B11" s="125" t="s">
        <v>654</v>
      </c>
      <c r="C11" s="125" t="s">
        <v>1173</v>
      </c>
      <c r="D11" s="125" t="s">
        <v>1174</v>
      </c>
      <c r="E11" s="124">
        <v>5</v>
      </c>
      <c r="F11" s="121">
        <v>6</v>
      </c>
    </row>
    <row r="12" spans="1:6" ht="38.25">
      <c r="A12" s="13">
        <v>902</v>
      </c>
      <c r="B12" s="1"/>
      <c r="C12" s="1"/>
      <c r="D12" s="1"/>
      <c r="E12" s="53" t="s">
        <v>1161</v>
      </c>
      <c r="F12" s="117">
        <v>143833.64799999999</v>
      </c>
    </row>
    <row r="13" spans="1:6">
      <c r="A13" s="4"/>
      <c r="B13" s="2" t="s">
        <v>666</v>
      </c>
      <c r="C13" s="2"/>
      <c r="D13" s="2"/>
      <c r="E13" s="12" t="s">
        <v>667</v>
      </c>
      <c r="F13" s="33">
        <v>104218.85199999998</v>
      </c>
    </row>
    <row r="14" spans="1:6">
      <c r="A14" s="4"/>
      <c r="B14" s="2" t="s">
        <v>668</v>
      </c>
      <c r="C14" s="2"/>
      <c r="D14" s="2"/>
      <c r="E14" s="54" t="s">
        <v>669</v>
      </c>
      <c r="F14" s="33">
        <v>57742.331999999995</v>
      </c>
    </row>
    <row r="15" spans="1:6" ht="25.5">
      <c r="A15" s="4"/>
      <c r="B15" s="2"/>
      <c r="C15" s="2" t="s">
        <v>98</v>
      </c>
      <c r="D15" s="2"/>
      <c r="E15" s="5" t="s">
        <v>99</v>
      </c>
      <c r="F15" s="33">
        <v>57641.431999999993</v>
      </c>
    </row>
    <row r="16" spans="1:6" ht="51">
      <c r="A16" s="4"/>
      <c r="B16" s="2"/>
      <c r="C16" s="2" t="s">
        <v>100</v>
      </c>
      <c r="D16" s="2"/>
      <c r="E16" s="5" t="s">
        <v>101</v>
      </c>
      <c r="F16" s="33">
        <v>55464.733999999997</v>
      </c>
    </row>
    <row r="17" spans="1:6" ht="25.5">
      <c r="A17" s="4"/>
      <c r="B17" s="2"/>
      <c r="C17" s="2" t="s">
        <v>120</v>
      </c>
      <c r="D17" s="2"/>
      <c r="E17" s="5" t="s">
        <v>670</v>
      </c>
      <c r="F17" s="33">
        <v>55464.733999999997</v>
      </c>
    </row>
    <row r="18" spans="1:6" ht="25.5">
      <c r="A18" s="4"/>
      <c r="B18" s="2"/>
      <c r="C18" s="2"/>
      <c r="D18" s="4">
        <v>600</v>
      </c>
      <c r="E18" s="5" t="s">
        <v>15</v>
      </c>
      <c r="F18" s="19">
        <v>55464.733999999997</v>
      </c>
    </row>
    <row r="19" spans="1:6" ht="38.25">
      <c r="A19" s="4"/>
      <c r="B19" s="2"/>
      <c r="C19" s="2" t="s">
        <v>135</v>
      </c>
      <c r="D19" s="2"/>
      <c r="E19" s="5" t="s">
        <v>136</v>
      </c>
      <c r="F19" s="19">
        <v>2176.6979999999999</v>
      </c>
    </row>
    <row r="20" spans="1:6" ht="25.5">
      <c r="A20" s="4"/>
      <c r="B20" s="2"/>
      <c r="C20" s="2" t="s">
        <v>137</v>
      </c>
      <c r="D20" s="2"/>
      <c r="E20" s="12" t="s">
        <v>138</v>
      </c>
      <c r="F20" s="33">
        <v>2176.6979999999999</v>
      </c>
    </row>
    <row r="21" spans="1:6" ht="25.5">
      <c r="A21" s="4"/>
      <c r="B21" s="2"/>
      <c r="C21" s="2"/>
      <c r="D21" s="4">
        <v>600</v>
      </c>
      <c r="E21" s="5" t="s">
        <v>15</v>
      </c>
      <c r="F21" s="19">
        <v>2176.6979999999999</v>
      </c>
    </row>
    <row r="22" spans="1:6">
      <c r="A22" s="4"/>
      <c r="B22" s="2"/>
      <c r="C22" s="2" t="s">
        <v>598</v>
      </c>
      <c r="D22" s="4"/>
      <c r="E22" s="5" t="s">
        <v>124</v>
      </c>
      <c r="F22" s="19">
        <v>100.9</v>
      </c>
    </row>
    <row r="23" spans="1:6" ht="25.5">
      <c r="A23" s="4"/>
      <c r="B23" s="2"/>
      <c r="C23" s="2" t="s">
        <v>599</v>
      </c>
      <c r="D23" s="4"/>
      <c r="E23" s="5" t="s">
        <v>600</v>
      </c>
      <c r="F23" s="19">
        <v>100.9</v>
      </c>
    </row>
    <row r="24" spans="1:6" ht="38.25">
      <c r="A24" s="4"/>
      <c r="B24" s="2"/>
      <c r="C24" s="2" t="s">
        <v>601</v>
      </c>
      <c r="D24" s="4"/>
      <c r="E24" s="59" t="s">
        <v>97</v>
      </c>
      <c r="F24" s="33">
        <v>100.9</v>
      </c>
    </row>
    <row r="25" spans="1:6" ht="25.5">
      <c r="A25" s="4"/>
      <c r="B25" s="2"/>
      <c r="C25" s="2"/>
      <c r="D25" s="4">
        <v>600</v>
      </c>
      <c r="E25" s="5" t="s">
        <v>15</v>
      </c>
      <c r="F25" s="19">
        <v>100.9</v>
      </c>
    </row>
    <row r="26" spans="1:6">
      <c r="A26" s="4"/>
      <c r="B26" s="2" t="s">
        <v>671</v>
      </c>
      <c r="C26" s="2"/>
      <c r="D26" s="2"/>
      <c r="E26" s="56" t="s">
        <v>672</v>
      </c>
      <c r="F26" s="33">
        <v>46476.52</v>
      </c>
    </row>
    <row r="27" spans="1:6" ht="25.5">
      <c r="A27" s="4"/>
      <c r="B27" s="2"/>
      <c r="C27" s="2" t="s">
        <v>182</v>
      </c>
      <c r="D27" s="2"/>
      <c r="E27" s="12" t="s">
        <v>183</v>
      </c>
      <c r="F27" s="33">
        <v>43870.25</v>
      </c>
    </row>
    <row r="28" spans="1:6" ht="51">
      <c r="A28" s="4"/>
      <c r="B28" s="2"/>
      <c r="C28" s="2" t="s">
        <v>184</v>
      </c>
      <c r="D28" s="2"/>
      <c r="E28" s="12" t="s">
        <v>185</v>
      </c>
      <c r="F28" s="33">
        <v>1401.6110000000001</v>
      </c>
    </row>
    <row r="29" spans="1:6">
      <c r="A29" s="4"/>
      <c r="B29" s="2"/>
      <c r="C29" s="2" t="s">
        <v>186</v>
      </c>
      <c r="D29" s="2"/>
      <c r="E29" s="12" t="s">
        <v>187</v>
      </c>
      <c r="F29" s="33">
        <v>250</v>
      </c>
    </row>
    <row r="30" spans="1:6" ht="25.5">
      <c r="A30" s="4"/>
      <c r="B30" s="2"/>
      <c r="C30" s="2"/>
      <c r="D30" s="4">
        <v>600</v>
      </c>
      <c r="E30" s="5" t="s">
        <v>15</v>
      </c>
      <c r="F30" s="33">
        <v>250</v>
      </c>
    </row>
    <row r="31" spans="1:6">
      <c r="A31" s="4"/>
      <c r="B31" s="2"/>
      <c r="C31" s="2" t="s">
        <v>188</v>
      </c>
      <c r="D31" s="2"/>
      <c r="E31" s="12" t="s">
        <v>189</v>
      </c>
      <c r="F31" s="33">
        <v>65.599999999999994</v>
      </c>
    </row>
    <row r="32" spans="1:6" ht="25.5">
      <c r="A32" s="4"/>
      <c r="B32" s="2"/>
      <c r="C32" s="2"/>
      <c r="D32" s="4">
        <v>600</v>
      </c>
      <c r="E32" s="5" t="s">
        <v>15</v>
      </c>
      <c r="F32" s="33">
        <v>65.599999999999994</v>
      </c>
    </row>
    <row r="33" spans="1:6">
      <c r="A33" s="4"/>
      <c r="B33" s="2"/>
      <c r="C33" s="2" t="s">
        <v>190</v>
      </c>
      <c r="D33" s="2"/>
      <c r="E33" s="12" t="s">
        <v>191</v>
      </c>
      <c r="F33" s="33">
        <v>25</v>
      </c>
    </row>
    <row r="34" spans="1:6" ht="25.5">
      <c r="A34" s="4"/>
      <c r="B34" s="2"/>
      <c r="C34" s="2"/>
      <c r="D34" s="4">
        <v>600</v>
      </c>
      <c r="E34" s="5" t="s">
        <v>15</v>
      </c>
      <c r="F34" s="33">
        <v>25</v>
      </c>
    </row>
    <row r="35" spans="1:6" hidden="1">
      <c r="A35" s="4"/>
      <c r="B35" s="2"/>
      <c r="C35" s="2" t="s">
        <v>192</v>
      </c>
      <c r="D35" s="4"/>
      <c r="E35" s="5" t="s">
        <v>193</v>
      </c>
      <c r="F35" s="33">
        <v>0</v>
      </c>
    </row>
    <row r="36" spans="1:6" ht="25.5" hidden="1">
      <c r="A36" s="4"/>
      <c r="B36" s="2"/>
      <c r="C36" s="2"/>
      <c r="D36" s="4">
        <v>600</v>
      </c>
      <c r="E36" s="5" t="s">
        <v>15</v>
      </c>
      <c r="F36" s="33"/>
    </row>
    <row r="37" spans="1:6" hidden="1">
      <c r="A37" s="4"/>
      <c r="B37" s="2"/>
      <c r="C37" s="2" t="s">
        <v>194</v>
      </c>
      <c r="D37" s="4"/>
      <c r="E37" s="5" t="s">
        <v>195</v>
      </c>
      <c r="F37" s="33">
        <v>0</v>
      </c>
    </row>
    <row r="38" spans="1:6" ht="25.5" hidden="1">
      <c r="A38" s="4"/>
      <c r="B38" s="2"/>
      <c r="C38" s="2"/>
      <c r="D38" s="4">
        <v>600</v>
      </c>
      <c r="E38" s="5" t="s">
        <v>15</v>
      </c>
      <c r="F38" s="33"/>
    </row>
    <row r="39" spans="1:6" ht="14.25" customHeight="1">
      <c r="A39" s="4"/>
      <c r="B39" s="2"/>
      <c r="C39" s="2" t="s">
        <v>196</v>
      </c>
      <c r="D39" s="4"/>
      <c r="E39" s="58" t="s">
        <v>197</v>
      </c>
      <c r="F39" s="33">
        <v>83</v>
      </c>
    </row>
    <row r="40" spans="1:6" ht="25.5">
      <c r="A40" s="4"/>
      <c r="B40" s="2"/>
      <c r="C40" s="2"/>
      <c r="D40" s="4">
        <v>600</v>
      </c>
      <c r="E40" s="5" t="s">
        <v>15</v>
      </c>
      <c r="F40" s="33">
        <v>83</v>
      </c>
    </row>
    <row r="41" spans="1:6">
      <c r="A41" s="4"/>
      <c r="B41" s="2"/>
      <c r="C41" s="2" t="s">
        <v>198</v>
      </c>
      <c r="D41" s="4"/>
      <c r="E41" s="58" t="s">
        <v>199</v>
      </c>
      <c r="F41" s="33">
        <v>35</v>
      </c>
    </row>
    <row r="42" spans="1:6" ht="25.5">
      <c r="A42" s="4"/>
      <c r="B42" s="2"/>
      <c r="C42" s="2"/>
      <c r="D42" s="4">
        <v>600</v>
      </c>
      <c r="E42" s="5" t="s">
        <v>15</v>
      </c>
      <c r="F42" s="33">
        <v>35</v>
      </c>
    </row>
    <row r="43" spans="1:6" hidden="1">
      <c r="A43" s="4"/>
      <c r="B43" s="2"/>
      <c r="C43" s="2" t="s">
        <v>200</v>
      </c>
      <c r="D43" s="4"/>
      <c r="E43" s="5" t="s">
        <v>201</v>
      </c>
      <c r="F43" s="33">
        <v>0</v>
      </c>
    </row>
    <row r="44" spans="1:6" ht="25.5" hidden="1">
      <c r="A44" s="4"/>
      <c r="B44" s="2"/>
      <c r="C44" s="2"/>
      <c r="D44" s="4">
        <v>600</v>
      </c>
      <c r="E44" s="5" t="s">
        <v>15</v>
      </c>
      <c r="F44" s="33"/>
    </row>
    <row r="45" spans="1:6">
      <c r="A45" s="4"/>
      <c r="B45" s="2"/>
      <c r="C45" s="2" t="s">
        <v>202</v>
      </c>
      <c r="D45" s="4"/>
      <c r="E45" s="5" t="s">
        <v>203</v>
      </c>
      <c r="F45" s="33">
        <v>8</v>
      </c>
    </row>
    <row r="46" spans="1:6" ht="25.5">
      <c r="A46" s="4"/>
      <c r="B46" s="2"/>
      <c r="C46" s="2"/>
      <c r="D46" s="4">
        <v>600</v>
      </c>
      <c r="E46" s="5" t="s">
        <v>15</v>
      </c>
      <c r="F46" s="33">
        <v>8</v>
      </c>
    </row>
    <row r="47" spans="1:6" hidden="1">
      <c r="A47" s="4"/>
      <c r="B47" s="2"/>
      <c r="C47" s="2" t="s">
        <v>673</v>
      </c>
      <c r="D47" s="4"/>
      <c r="E47" s="5" t="s">
        <v>674</v>
      </c>
      <c r="F47" s="33">
        <v>0</v>
      </c>
    </row>
    <row r="48" spans="1:6" ht="25.5" hidden="1">
      <c r="A48" s="4"/>
      <c r="B48" s="2"/>
      <c r="C48" s="2"/>
      <c r="D48" s="4">
        <v>600</v>
      </c>
      <c r="E48" s="5" t="s">
        <v>15</v>
      </c>
      <c r="F48" s="33"/>
    </row>
    <row r="49" spans="1:6" hidden="1">
      <c r="A49" s="4"/>
      <c r="B49" s="2"/>
      <c r="C49" s="2" t="s">
        <v>675</v>
      </c>
      <c r="D49" s="4"/>
      <c r="E49" s="58" t="s">
        <v>676</v>
      </c>
      <c r="F49" s="33">
        <v>0</v>
      </c>
    </row>
    <row r="50" spans="1:6" ht="25.5" hidden="1">
      <c r="A50" s="4"/>
      <c r="B50" s="2"/>
      <c r="C50" s="2"/>
      <c r="D50" s="4">
        <v>600</v>
      </c>
      <c r="E50" s="5" t="s">
        <v>15</v>
      </c>
      <c r="F50" s="33"/>
    </row>
    <row r="51" spans="1:6" hidden="1">
      <c r="A51" s="4"/>
      <c r="B51" s="2"/>
      <c r="C51" s="2" t="s">
        <v>204</v>
      </c>
      <c r="D51" s="4"/>
      <c r="E51" s="58" t="s">
        <v>205</v>
      </c>
      <c r="F51" s="33">
        <v>0</v>
      </c>
    </row>
    <row r="52" spans="1:6" ht="25.5" hidden="1">
      <c r="A52" s="4"/>
      <c r="B52" s="2"/>
      <c r="C52" s="2"/>
      <c r="D52" s="4">
        <v>600</v>
      </c>
      <c r="E52" s="5" t="s">
        <v>15</v>
      </c>
      <c r="F52" s="33"/>
    </row>
    <row r="53" spans="1:6">
      <c r="A53" s="4"/>
      <c r="B53" s="2"/>
      <c r="C53" s="2" t="s">
        <v>206</v>
      </c>
      <c r="D53" s="4"/>
      <c r="E53" s="58" t="s">
        <v>207</v>
      </c>
      <c r="F53" s="33">
        <v>12.3</v>
      </c>
    </row>
    <row r="54" spans="1:6" ht="25.5">
      <c r="A54" s="4"/>
      <c r="B54" s="2"/>
      <c r="C54" s="2"/>
      <c r="D54" s="4">
        <v>600</v>
      </c>
      <c r="E54" s="5" t="s">
        <v>15</v>
      </c>
      <c r="F54" s="33">
        <v>12.3</v>
      </c>
    </row>
    <row r="55" spans="1:6">
      <c r="A55" s="4"/>
      <c r="B55" s="2"/>
      <c r="C55" s="2" t="s">
        <v>208</v>
      </c>
      <c r="D55" s="4"/>
      <c r="E55" s="58" t="s">
        <v>209</v>
      </c>
      <c r="F55" s="33">
        <v>6</v>
      </c>
    </row>
    <row r="56" spans="1:6" ht="25.5">
      <c r="A56" s="4"/>
      <c r="B56" s="2"/>
      <c r="C56" s="2"/>
      <c r="D56" s="4">
        <v>600</v>
      </c>
      <c r="E56" s="5" t="s">
        <v>15</v>
      </c>
      <c r="F56" s="33">
        <v>6</v>
      </c>
    </row>
    <row r="57" spans="1:6" hidden="1">
      <c r="A57" s="4"/>
      <c r="B57" s="2"/>
      <c r="C57" s="2" t="s">
        <v>210</v>
      </c>
      <c r="D57" s="4"/>
      <c r="E57" s="58" t="s">
        <v>211</v>
      </c>
      <c r="F57" s="33">
        <v>0</v>
      </c>
    </row>
    <row r="58" spans="1:6" ht="25.5" hidden="1">
      <c r="A58" s="4"/>
      <c r="B58" s="2"/>
      <c r="C58" s="2"/>
      <c r="D58" s="4">
        <v>600</v>
      </c>
      <c r="E58" s="5" t="s">
        <v>15</v>
      </c>
      <c r="F58" s="33"/>
    </row>
    <row r="59" spans="1:6" ht="25.5" hidden="1">
      <c r="A59" s="4"/>
      <c r="B59" s="2"/>
      <c r="C59" s="2" t="s">
        <v>212</v>
      </c>
      <c r="D59" s="4"/>
      <c r="E59" s="5" t="s">
        <v>213</v>
      </c>
      <c r="F59" s="33">
        <v>0</v>
      </c>
    </row>
    <row r="60" spans="1:6" ht="25.5" hidden="1">
      <c r="A60" s="4"/>
      <c r="B60" s="2"/>
      <c r="C60" s="2"/>
      <c r="D60" s="4">
        <v>600</v>
      </c>
      <c r="E60" s="5" t="s">
        <v>15</v>
      </c>
      <c r="F60" s="33"/>
    </row>
    <row r="61" spans="1:6">
      <c r="A61" s="4"/>
      <c r="B61" s="2"/>
      <c r="C61" s="2" t="s">
        <v>214</v>
      </c>
      <c r="D61" s="4"/>
      <c r="E61" s="5" t="s">
        <v>215</v>
      </c>
      <c r="F61" s="33">
        <v>15</v>
      </c>
    </row>
    <row r="62" spans="1:6" ht="25.5">
      <c r="A62" s="4"/>
      <c r="B62" s="2"/>
      <c r="C62" s="2"/>
      <c r="D62" s="4">
        <v>600</v>
      </c>
      <c r="E62" s="5" t="s">
        <v>15</v>
      </c>
      <c r="F62" s="33">
        <v>15</v>
      </c>
    </row>
    <row r="63" spans="1:6">
      <c r="A63" s="4"/>
      <c r="B63" s="2"/>
      <c r="C63" s="2" t="s">
        <v>216</v>
      </c>
      <c r="D63" s="4"/>
      <c r="E63" s="58" t="s">
        <v>217</v>
      </c>
      <c r="F63" s="33">
        <v>270</v>
      </c>
    </row>
    <row r="64" spans="1:6" ht="25.5">
      <c r="A64" s="4"/>
      <c r="B64" s="2"/>
      <c r="C64" s="2"/>
      <c r="D64" s="4">
        <v>600</v>
      </c>
      <c r="E64" s="5" t="s">
        <v>15</v>
      </c>
      <c r="F64" s="33">
        <v>270</v>
      </c>
    </row>
    <row r="65" spans="1:6" hidden="1">
      <c r="A65" s="4"/>
      <c r="B65" s="2"/>
      <c r="C65" s="2" t="s">
        <v>218</v>
      </c>
      <c r="D65" s="4"/>
      <c r="E65" s="5" t="s">
        <v>219</v>
      </c>
      <c r="F65" s="33">
        <v>0</v>
      </c>
    </row>
    <row r="66" spans="1:6" ht="25.5" hidden="1">
      <c r="A66" s="4"/>
      <c r="B66" s="2"/>
      <c r="C66" s="2"/>
      <c r="D66" s="4">
        <v>600</v>
      </c>
      <c r="E66" s="5" t="s">
        <v>15</v>
      </c>
      <c r="F66" s="33"/>
    </row>
    <row r="67" spans="1:6">
      <c r="A67" s="4"/>
      <c r="B67" s="2"/>
      <c r="C67" s="2" t="s">
        <v>220</v>
      </c>
      <c r="D67" s="4"/>
      <c r="E67" s="5" t="s">
        <v>221</v>
      </c>
      <c r="F67" s="33">
        <v>631.71100000000001</v>
      </c>
    </row>
    <row r="68" spans="1:6" ht="25.5">
      <c r="A68" s="4"/>
      <c r="B68" s="2"/>
      <c r="C68" s="2"/>
      <c r="D68" s="4">
        <v>600</v>
      </c>
      <c r="E68" s="5" t="s">
        <v>15</v>
      </c>
      <c r="F68" s="33">
        <v>631.71100000000001</v>
      </c>
    </row>
    <row r="69" spans="1:6" ht="51">
      <c r="A69" s="4"/>
      <c r="B69" s="2"/>
      <c r="C69" s="2" t="s">
        <v>222</v>
      </c>
      <c r="D69" s="4"/>
      <c r="E69" s="5" t="s">
        <v>223</v>
      </c>
      <c r="F69" s="33">
        <v>36729.396999999997</v>
      </c>
    </row>
    <row r="70" spans="1:6" ht="25.5">
      <c r="A70" s="4"/>
      <c r="B70" s="2"/>
      <c r="C70" s="2" t="s">
        <v>224</v>
      </c>
      <c r="D70" s="4"/>
      <c r="E70" s="5" t="s">
        <v>225</v>
      </c>
      <c r="F70" s="33">
        <v>25331.269</v>
      </c>
    </row>
    <row r="71" spans="1:6" ht="25.5">
      <c r="A71" s="4"/>
      <c r="B71" s="2"/>
      <c r="C71" s="2"/>
      <c r="D71" s="4">
        <v>600</v>
      </c>
      <c r="E71" s="5" t="s">
        <v>15</v>
      </c>
      <c r="F71" s="33">
        <v>25331.269</v>
      </c>
    </row>
    <row r="72" spans="1:6" ht="25.5">
      <c r="A72" s="4"/>
      <c r="B72" s="2"/>
      <c r="C72" s="2" t="s">
        <v>226</v>
      </c>
      <c r="D72" s="4"/>
      <c r="E72" s="5" t="s">
        <v>227</v>
      </c>
      <c r="F72" s="33">
        <v>8093.3509999999997</v>
      </c>
    </row>
    <row r="73" spans="1:6" ht="25.5">
      <c r="A73" s="4"/>
      <c r="B73" s="2"/>
      <c r="C73" s="2"/>
      <c r="D73" s="4">
        <v>600</v>
      </c>
      <c r="E73" s="5" t="s">
        <v>15</v>
      </c>
      <c r="F73" s="33">
        <v>8093.3509999999997</v>
      </c>
    </row>
    <row r="74" spans="1:6" ht="38.25">
      <c r="A74" s="4"/>
      <c r="B74" s="2"/>
      <c r="C74" s="2" t="s">
        <v>228</v>
      </c>
      <c r="D74" s="4"/>
      <c r="E74" s="5" t="s">
        <v>229</v>
      </c>
      <c r="F74" s="33">
        <v>827.46</v>
      </c>
    </row>
    <row r="75" spans="1:6" ht="25.5">
      <c r="A75" s="4"/>
      <c r="B75" s="2"/>
      <c r="C75" s="2"/>
      <c r="D75" s="4">
        <v>600</v>
      </c>
      <c r="E75" s="5" t="s">
        <v>15</v>
      </c>
      <c r="F75" s="33">
        <v>827.46</v>
      </c>
    </row>
    <row r="76" spans="1:6" ht="25.5">
      <c r="A76" s="4"/>
      <c r="B76" s="2"/>
      <c r="C76" s="2" t="s">
        <v>230</v>
      </c>
      <c r="D76" s="4"/>
      <c r="E76" s="5" t="s">
        <v>231</v>
      </c>
      <c r="F76" s="33">
        <v>2294.7170000000001</v>
      </c>
    </row>
    <row r="77" spans="1:6" ht="25.5">
      <c r="A77" s="4"/>
      <c r="B77" s="2"/>
      <c r="C77" s="2"/>
      <c r="D77" s="4">
        <v>600</v>
      </c>
      <c r="E77" s="5" t="s">
        <v>15</v>
      </c>
      <c r="F77" s="33">
        <v>2294.7170000000001</v>
      </c>
    </row>
    <row r="78" spans="1:6" ht="51">
      <c r="A78" s="4"/>
      <c r="B78" s="2"/>
      <c r="C78" s="2" t="s">
        <v>232</v>
      </c>
      <c r="D78" s="4"/>
      <c r="E78" s="5" t="s">
        <v>233</v>
      </c>
      <c r="F78" s="33">
        <v>182.6</v>
      </c>
    </row>
    <row r="79" spans="1:6" ht="25.5">
      <c r="A79" s="4"/>
      <c r="B79" s="2"/>
      <c r="C79" s="2"/>
      <c r="D79" s="4">
        <v>600</v>
      </c>
      <c r="E79" s="5" t="s">
        <v>15</v>
      </c>
      <c r="F79" s="33">
        <v>182.6</v>
      </c>
    </row>
    <row r="80" spans="1:6" ht="76.5">
      <c r="A80" s="4"/>
      <c r="B80" s="2"/>
      <c r="C80" s="2" t="s">
        <v>234</v>
      </c>
      <c r="D80" s="4"/>
      <c r="E80" s="5" t="s">
        <v>235</v>
      </c>
      <c r="F80" s="33">
        <v>1977.5610000000001</v>
      </c>
    </row>
    <row r="81" spans="1:6">
      <c r="A81" s="4"/>
      <c r="B81" s="2"/>
      <c r="C81" s="2" t="s">
        <v>236</v>
      </c>
      <c r="D81" s="4"/>
      <c r="E81" s="5" t="s">
        <v>237</v>
      </c>
      <c r="F81" s="33">
        <v>145.4</v>
      </c>
    </row>
    <row r="82" spans="1:6" ht="25.5">
      <c r="A82" s="4"/>
      <c r="B82" s="2"/>
      <c r="C82" s="2"/>
      <c r="D82" s="4">
        <v>600</v>
      </c>
      <c r="E82" s="5" t="s">
        <v>15</v>
      </c>
      <c r="F82" s="33">
        <v>145.4</v>
      </c>
    </row>
    <row r="83" spans="1:6">
      <c r="A83" s="4"/>
      <c r="B83" s="2"/>
      <c r="C83" s="2" t="s">
        <v>238</v>
      </c>
      <c r="D83" s="4"/>
      <c r="E83" s="5" t="s">
        <v>128</v>
      </c>
      <c r="F83" s="33">
        <v>1411.761</v>
      </c>
    </row>
    <row r="84" spans="1:6" ht="25.5">
      <c r="A84" s="4"/>
      <c r="B84" s="2"/>
      <c r="C84" s="2"/>
      <c r="D84" s="2" t="s">
        <v>180</v>
      </c>
      <c r="E84" s="12" t="s">
        <v>181</v>
      </c>
      <c r="F84" s="33">
        <v>1411.761</v>
      </c>
    </row>
    <row r="85" spans="1:6" ht="25.5">
      <c r="A85" s="4"/>
      <c r="B85" s="2"/>
      <c r="C85" s="2" t="s">
        <v>239</v>
      </c>
      <c r="D85" s="2"/>
      <c r="E85" s="12" t="s">
        <v>240</v>
      </c>
      <c r="F85" s="33">
        <v>420.4</v>
      </c>
    </row>
    <row r="86" spans="1:6" ht="25.5">
      <c r="A86" s="4"/>
      <c r="B86" s="2"/>
      <c r="C86" s="2"/>
      <c r="D86" s="4">
        <v>600</v>
      </c>
      <c r="E86" s="5" t="s">
        <v>15</v>
      </c>
      <c r="F86" s="33">
        <v>420.4</v>
      </c>
    </row>
    <row r="87" spans="1:6" ht="38.25">
      <c r="A87" s="4"/>
      <c r="B87" s="2"/>
      <c r="C87" s="2" t="s">
        <v>250</v>
      </c>
      <c r="D87" s="4"/>
      <c r="E87" s="5" t="s">
        <v>251</v>
      </c>
      <c r="F87" s="33">
        <v>3761.6810000000005</v>
      </c>
    </row>
    <row r="88" spans="1:6" ht="25.5">
      <c r="A88" s="4"/>
      <c r="B88" s="2"/>
      <c r="C88" s="2" t="s">
        <v>252</v>
      </c>
      <c r="D88" s="4"/>
      <c r="E88" s="5" t="s">
        <v>89</v>
      </c>
      <c r="F88" s="33">
        <v>2339.1310000000003</v>
      </c>
    </row>
    <row r="89" spans="1:6" ht="51">
      <c r="A89" s="4"/>
      <c r="B89" s="2"/>
      <c r="C89" s="2"/>
      <c r="D89" s="2" t="s">
        <v>68</v>
      </c>
      <c r="E89" s="12" t="s">
        <v>69</v>
      </c>
      <c r="F89" s="33">
        <v>2133.9740000000002</v>
      </c>
    </row>
    <row r="90" spans="1:6" ht="25.5">
      <c r="A90" s="4"/>
      <c r="B90" s="2"/>
      <c r="C90" s="2"/>
      <c r="D90" s="2" t="s">
        <v>8</v>
      </c>
      <c r="E90" s="12" t="s">
        <v>9</v>
      </c>
      <c r="F90" s="33">
        <v>200.23500000000001</v>
      </c>
    </row>
    <row r="91" spans="1:6">
      <c r="A91" s="4"/>
      <c r="B91" s="2"/>
      <c r="C91" s="2"/>
      <c r="D91" s="2" t="s">
        <v>18</v>
      </c>
      <c r="E91" s="12" t="s">
        <v>19</v>
      </c>
      <c r="F91" s="33">
        <v>4.9219999999999997</v>
      </c>
    </row>
    <row r="92" spans="1:6" ht="25.5">
      <c r="A92" s="4"/>
      <c r="B92" s="2"/>
      <c r="C92" s="2" t="s">
        <v>253</v>
      </c>
      <c r="D92" s="4"/>
      <c r="E92" s="5" t="s">
        <v>145</v>
      </c>
      <c r="F92" s="33">
        <v>1422.55</v>
      </c>
    </row>
    <row r="93" spans="1:6" ht="25.5">
      <c r="A93" s="4"/>
      <c r="B93" s="2"/>
      <c r="C93" s="2"/>
      <c r="D93" s="4">
        <v>600</v>
      </c>
      <c r="E93" s="5" t="s">
        <v>15</v>
      </c>
      <c r="F93" s="33">
        <v>1422.55</v>
      </c>
    </row>
    <row r="94" spans="1:6" ht="38.25">
      <c r="A94" s="4"/>
      <c r="B94" s="2"/>
      <c r="C94" s="2" t="s">
        <v>254</v>
      </c>
      <c r="D94" s="2"/>
      <c r="E94" s="5" t="s">
        <v>255</v>
      </c>
      <c r="F94" s="33">
        <v>412</v>
      </c>
    </row>
    <row r="95" spans="1:6" ht="51">
      <c r="A95" s="4"/>
      <c r="B95" s="2"/>
      <c r="C95" s="2" t="s">
        <v>256</v>
      </c>
      <c r="D95" s="4"/>
      <c r="E95" s="5" t="s">
        <v>257</v>
      </c>
      <c r="F95" s="33">
        <v>412</v>
      </c>
    </row>
    <row r="96" spans="1:6" ht="25.5">
      <c r="A96" s="4"/>
      <c r="B96" s="2"/>
      <c r="C96" s="2" t="s">
        <v>258</v>
      </c>
      <c r="D96" s="4"/>
      <c r="E96" s="5" t="s">
        <v>259</v>
      </c>
      <c r="F96" s="33">
        <v>20</v>
      </c>
    </row>
    <row r="97" spans="1:6" ht="25.5">
      <c r="A97" s="4"/>
      <c r="B97" s="2"/>
      <c r="C97" s="2"/>
      <c r="D97" s="4">
        <v>600</v>
      </c>
      <c r="E97" s="5" t="s">
        <v>15</v>
      </c>
      <c r="F97" s="33">
        <v>20</v>
      </c>
    </row>
    <row r="98" spans="1:6" ht="25.5" hidden="1">
      <c r="A98" s="4"/>
      <c r="B98" s="2"/>
      <c r="C98" s="2" t="s">
        <v>260</v>
      </c>
      <c r="D98" s="2"/>
      <c r="E98" s="5" t="s">
        <v>261</v>
      </c>
      <c r="F98" s="33">
        <v>0</v>
      </c>
    </row>
    <row r="99" spans="1:6" ht="25.5" hidden="1">
      <c r="A99" s="4"/>
      <c r="B99" s="2"/>
      <c r="C99" s="2"/>
      <c r="D99" s="4">
        <v>600</v>
      </c>
      <c r="E99" s="5" t="s">
        <v>15</v>
      </c>
      <c r="F99" s="33"/>
    </row>
    <row r="100" spans="1:6" ht="25.5">
      <c r="A100" s="4"/>
      <c r="B100" s="2"/>
      <c r="C100" s="2" t="s">
        <v>264</v>
      </c>
      <c r="D100" s="2"/>
      <c r="E100" s="5" t="s">
        <v>265</v>
      </c>
      <c r="F100" s="33">
        <v>5</v>
      </c>
    </row>
    <row r="101" spans="1:6" ht="25.5">
      <c r="A101" s="4"/>
      <c r="B101" s="2"/>
      <c r="C101" s="2"/>
      <c r="D101" s="4">
        <v>600</v>
      </c>
      <c r="E101" s="5" t="s">
        <v>15</v>
      </c>
      <c r="F101" s="33">
        <v>5</v>
      </c>
    </row>
    <row r="102" spans="1:6">
      <c r="A102" s="4"/>
      <c r="B102" s="2"/>
      <c r="C102" s="2" t="s">
        <v>266</v>
      </c>
      <c r="D102" s="2"/>
      <c r="E102" s="5" t="s">
        <v>267</v>
      </c>
      <c r="F102" s="33">
        <v>387</v>
      </c>
    </row>
    <row r="103" spans="1:6" ht="25.5">
      <c r="A103" s="4"/>
      <c r="B103" s="2"/>
      <c r="C103" s="2"/>
      <c r="D103" s="4">
        <v>600</v>
      </c>
      <c r="E103" s="5" t="s">
        <v>15</v>
      </c>
      <c r="F103" s="33">
        <v>387</v>
      </c>
    </row>
    <row r="104" spans="1:6" ht="25.5">
      <c r="A104" s="4"/>
      <c r="B104" s="2"/>
      <c r="C104" s="2" t="s">
        <v>491</v>
      </c>
      <c r="D104" s="2"/>
      <c r="E104" s="12" t="s">
        <v>492</v>
      </c>
      <c r="F104" s="33">
        <v>2194.27</v>
      </c>
    </row>
    <row r="105" spans="1:6" ht="38.25">
      <c r="A105" s="4"/>
      <c r="B105" s="2"/>
      <c r="C105" s="2" t="s">
        <v>501</v>
      </c>
      <c r="D105" s="2"/>
      <c r="E105" s="12" t="s">
        <v>502</v>
      </c>
      <c r="F105" s="33">
        <v>2194.27</v>
      </c>
    </row>
    <row r="106" spans="1:6" ht="25.5">
      <c r="A106" s="4"/>
      <c r="B106" s="2"/>
      <c r="C106" s="2" t="s">
        <v>503</v>
      </c>
      <c r="D106" s="4"/>
      <c r="E106" s="5" t="s">
        <v>504</v>
      </c>
      <c r="F106" s="33">
        <v>774.52</v>
      </c>
    </row>
    <row r="107" spans="1:6" ht="25.5">
      <c r="A107" s="4"/>
      <c r="B107" s="2"/>
      <c r="C107" s="2"/>
      <c r="D107" s="4">
        <v>600</v>
      </c>
      <c r="E107" s="5" t="s">
        <v>15</v>
      </c>
      <c r="F107" s="19">
        <v>774.52</v>
      </c>
    </row>
    <row r="108" spans="1:6">
      <c r="A108" s="4"/>
      <c r="B108" s="2"/>
      <c r="C108" s="2" t="s">
        <v>507</v>
      </c>
      <c r="D108" s="4"/>
      <c r="E108" s="5" t="s">
        <v>508</v>
      </c>
      <c r="F108" s="33">
        <v>1419.75</v>
      </c>
    </row>
    <row r="109" spans="1:6" ht="25.5">
      <c r="A109" s="4"/>
      <c r="B109" s="2"/>
      <c r="C109" s="2"/>
      <c r="D109" s="4">
        <v>600</v>
      </c>
      <c r="E109" s="5" t="s">
        <v>15</v>
      </c>
      <c r="F109" s="19">
        <v>1419.75</v>
      </c>
    </row>
    <row r="110" spans="1:6">
      <c r="A110" s="4"/>
      <c r="B110" s="2" t="s">
        <v>678</v>
      </c>
      <c r="C110" s="2"/>
      <c r="D110" s="2"/>
      <c r="E110" s="12" t="s">
        <v>679</v>
      </c>
      <c r="F110" s="33">
        <v>39428.575000000004</v>
      </c>
    </row>
    <row r="111" spans="1:6">
      <c r="A111" s="4"/>
      <c r="B111" s="2" t="s">
        <v>680</v>
      </c>
      <c r="C111" s="2"/>
      <c r="D111" s="2"/>
      <c r="E111" s="56" t="s">
        <v>681</v>
      </c>
      <c r="F111" s="33">
        <v>30090.361000000004</v>
      </c>
    </row>
    <row r="112" spans="1:6" ht="25.5">
      <c r="A112" s="4"/>
      <c r="B112" s="2"/>
      <c r="C112" s="2" t="s">
        <v>98</v>
      </c>
      <c r="D112" s="2"/>
      <c r="E112" s="5" t="s">
        <v>99</v>
      </c>
      <c r="F112" s="33">
        <v>29075.461000000003</v>
      </c>
    </row>
    <row r="113" spans="1:6" ht="51">
      <c r="A113" s="4"/>
      <c r="B113" s="2"/>
      <c r="C113" s="2" t="s">
        <v>100</v>
      </c>
      <c r="D113" s="2"/>
      <c r="E113" s="5" t="s">
        <v>101</v>
      </c>
      <c r="F113" s="19">
        <v>27616.166000000001</v>
      </c>
    </row>
    <row r="114" spans="1:6">
      <c r="A114" s="4"/>
      <c r="B114" s="2"/>
      <c r="C114" s="2" t="s">
        <v>102</v>
      </c>
      <c r="D114" s="2"/>
      <c r="E114" s="58" t="s">
        <v>103</v>
      </c>
      <c r="F114" s="33">
        <v>150</v>
      </c>
    </row>
    <row r="115" spans="1:6" ht="25.5">
      <c r="A115" s="4"/>
      <c r="B115" s="2"/>
      <c r="C115" s="2"/>
      <c r="D115" s="4">
        <v>600</v>
      </c>
      <c r="E115" s="5" t="s">
        <v>15</v>
      </c>
      <c r="F115" s="19">
        <v>150</v>
      </c>
    </row>
    <row r="116" spans="1:6" ht="25.5">
      <c r="A116" s="4"/>
      <c r="B116" s="2"/>
      <c r="C116" s="2" t="s">
        <v>104</v>
      </c>
      <c r="D116" s="4"/>
      <c r="E116" s="5" t="s">
        <v>105</v>
      </c>
      <c r="F116" s="33">
        <v>1127</v>
      </c>
    </row>
    <row r="117" spans="1:6" ht="25.5">
      <c r="A117" s="4"/>
      <c r="B117" s="2"/>
      <c r="C117" s="2"/>
      <c r="D117" s="4">
        <v>600</v>
      </c>
      <c r="E117" s="5" t="s">
        <v>15</v>
      </c>
      <c r="F117" s="19">
        <v>1127</v>
      </c>
    </row>
    <row r="118" spans="1:6" ht="25.5">
      <c r="A118" s="4"/>
      <c r="B118" s="2"/>
      <c r="C118" s="2" t="s">
        <v>106</v>
      </c>
      <c r="D118" s="2"/>
      <c r="E118" s="5" t="s">
        <v>107</v>
      </c>
      <c r="F118" s="33">
        <v>7931.58</v>
      </c>
    </row>
    <row r="119" spans="1:6" ht="25.5">
      <c r="A119" s="4"/>
      <c r="B119" s="2"/>
      <c r="C119" s="2"/>
      <c r="D119" s="4">
        <v>600</v>
      </c>
      <c r="E119" s="5" t="s">
        <v>15</v>
      </c>
      <c r="F119" s="19">
        <v>7931.58</v>
      </c>
    </row>
    <row r="120" spans="1:6">
      <c r="A120" s="4"/>
      <c r="B120" s="2"/>
      <c r="C120" s="2" t="s">
        <v>108</v>
      </c>
      <c r="D120" s="2"/>
      <c r="E120" s="58" t="s">
        <v>109</v>
      </c>
      <c r="F120" s="33">
        <v>500</v>
      </c>
    </row>
    <row r="121" spans="1:6" ht="25.5">
      <c r="A121" s="4"/>
      <c r="B121" s="2"/>
      <c r="C121" s="2"/>
      <c r="D121" s="4">
        <v>600</v>
      </c>
      <c r="E121" s="5" t="s">
        <v>15</v>
      </c>
      <c r="F121" s="19">
        <v>500</v>
      </c>
    </row>
    <row r="122" spans="1:6" ht="25.5">
      <c r="A122" s="4"/>
      <c r="B122" s="2"/>
      <c r="C122" s="2" t="s">
        <v>110</v>
      </c>
      <c r="D122" s="2"/>
      <c r="E122" s="5" t="s">
        <v>111</v>
      </c>
      <c r="F122" s="33">
        <v>700</v>
      </c>
    </row>
    <row r="123" spans="1:6" ht="25.5">
      <c r="A123" s="4"/>
      <c r="B123" s="2"/>
      <c r="C123" s="2"/>
      <c r="D123" s="4">
        <v>600</v>
      </c>
      <c r="E123" s="5" t="s">
        <v>15</v>
      </c>
      <c r="F123" s="19">
        <v>700</v>
      </c>
    </row>
    <row r="124" spans="1:6">
      <c r="A124" s="4"/>
      <c r="B124" s="2"/>
      <c r="C124" s="2" t="s">
        <v>112</v>
      </c>
      <c r="D124" s="4"/>
      <c r="E124" s="58" t="s">
        <v>113</v>
      </c>
      <c r="F124" s="33">
        <v>239.078</v>
      </c>
    </row>
    <row r="125" spans="1:6" ht="25.5">
      <c r="A125" s="4"/>
      <c r="B125" s="2"/>
      <c r="C125" s="2"/>
      <c r="D125" s="4">
        <v>600</v>
      </c>
      <c r="E125" s="5" t="s">
        <v>15</v>
      </c>
      <c r="F125" s="19">
        <v>239.078</v>
      </c>
    </row>
    <row r="126" spans="1:6" ht="25.5">
      <c r="A126" s="4"/>
      <c r="B126" s="2"/>
      <c r="C126" s="2" t="s">
        <v>114</v>
      </c>
      <c r="D126" s="4"/>
      <c r="E126" s="5" t="s">
        <v>115</v>
      </c>
      <c r="F126" s="33">
        <v>3399.61</v>
      </c>
    </row>
    <row r="127" spans="1:6" ht="25.5">
      <c r="A127" s="4"/>
      <c r="B127" s="2"/>
      <c r="C127" s="2"/>
      <c r="D127" s="4">
        <v>600</v>
      </c>
      <c r="E127" s="5" t="s">
        <v>15</v>
      </c>
      <c r="F127" s="19">
        <v>3399.61</v>
      </c>
    </row>
    <row r="128" spans="1:6" ht="25.5">
      <c r="A128" s="4"/>
      <c r="B128" s="2"/>
      <c r="C128" s="2" t="s">
        <v>116</v>
      </c>
      <c r="D128" s="4"/>
      <c r="E128" s="5" t="s">
        <v>117</v>
      </c>
      <c r="F128" s="33">
        <v>1693.08</v>
      </c>
    </row>
    <row r="129" spans="1:6" ht="25.5">
      <c r="A129" s="4"/>
      <c r="B129" s="2"/>
      <c r="C129" s="2"/>
      <c r="D129" s="4">
        <v>600</v>
      </c>
      <c r="E129" s="5" t="s">
        <v>15</v>
      </c>
      <c r="F129" s="19">
        <v>1693.08</v>
      </c>
    </row>
    <row r="130" spans="1:6" ht="25.5">
      <c r="A130" s="4"/>
      <c r="B130" s="2"/>
      <c r="C130" s="2" t="s">
        <v>118</v>
      </c>
      <c r="D130" s="4"/>
      <c r="E130" s="5" t="s">
        <v>119</v>
      </c>
      <c r="F130" s="33">
        <v>11843.518</v>
      </c>
    </row>
    <row r="131" spans="1:6" ht="25.5">
      <c r="A131" s="4"/>
      <c r="B131" s="2"/>
      <c r="C131" s="2"/>
      <c r="D131" s="4">
        <v>600</v>
      </c>
      <c r="E131" s="5" t="s">
        <v>15</v>
      </c>
      <c r="F131" s="19">
        <v>11843.518</v>
      </c>
    </row>
    <row r="132" spans="1:6" ht="25.5">
      <c r="A132" s="4"/>
      <c r="B132" s="2"/>
      <c r="C132" s="2" t="s">
        <v>122</v>
      </c>
      <c r="D132" s="4"/>
      <c r="E132" s="5" t="s">
        <v>123</v>
      </c>
      <c r="F132" s="19">
        <v>32.299999999999997</v>
      </c>
    </row>
    <row r="133" spans="1:6">
      <c r="A133" s="4"/>
      <c r="B133" s="2"/>
      <c r="C133" s="2"/>
      <c r="D133" s="4">
        <v>500</v>
      </c>
      <c r="E133" s="5" t="s">
        <v>124</v>
      </c>
      <c r="F133" s="19">
        <v>25.7</v>
      </c>
    </row>
    <row r="134" spans="1:6" ht="25.5">
      <c r="A134" s="4"/>
      <c r="B134" s="2"/>
      <c r="C134" s="2"/>
      <c r="D134" s="4">
        <v>600</v>
      </c>
      <c r="E134" s="5" t="s">
        <v>15</v>
      </c>
      <c r="F134" s="19">
        <v>6.6</v>
      </c>
    </row>
    <row r="135" spans="1:6" ht="51">
      <c r="A135" s="4"/>
      <c r="B135" s="2"/>
      <c r="C135" s="7" t="s">
        <v>125</v>
      </c>
      <c r="D135" s="7"/>
      <c r="E135" s="5" t="s">
        <v>126</v>
      </c>
      <c r="F135" s="19">
        <v>1459.2950000000001</v>
      </c>
    </row>
    <row r="136" spans="1:6">
      <c r="A136" s="4"/>
      <c r="B136" s="2"/>
      <c r="C136" s="7" t="s">
        <v>127</v>
      </c>
      <c r="D136" s="7"/>
      <c r="E136" s="5" t="s">
        <v>128</v>
      </c>
      <c r="F136" s="33">
        <v>399.94499999999999</v>
      </c>
    </row>
    <row r="137" spans="1:6" ht="25.5">
      <c r="A137" s="4"/>
      <c r="B137" s="2"/>
      <c r="C137" s="7"/>
      <c r="D137" s="4">
        <v>400</v>
      </c>
      <c r="E137" s="5" t="s">
        <v>12</v>
      </c>
      <c r="F137" s="19">
        <v>399.94499999999999</v>
      </c>
    </row>
    <row r="138" spans="1:6">
      <c r="A138" s="4"/>
      <c r="B138" s="2"/>
      <c r="C138" s="2" t="s">
        <v>129</v>
      </c>
      <c r="D138" s="4"/>
      <c r="E138" s="5" t="s">
        <v>130</v>
      </c>
      <c r="F138" s="33">
        <v>898.83500000000004</v>
      </c>
    </row>
    <row r="139" spans="1:6" ht="25.5">
      <c r="A139" s="4"/>
      <c r="B139" s="2"/>
      <c r="C139" s="2"/>
      <c r="D139" s="4">
        <v>600</v>
      </c>
      <c r="E139" s="5" t="s">
        <v>15</v>
      </c>
      <c r="F139" s="19">
        <v>898.83500000000004</v>
      </c>
    </row>
    <row r="140" spans="1:6">
      <c r="A140" s="4"/>
      <c r="B140" s="2"/>
      <c r="C140" s="2" t="s">
        <v>131</v>
      </c>
      <c r="D140" s="4"/>
      <c r="E140" s="57" t="s">
        <v>132</v>
      </c>
      <c r="F140" s="33">
        <v>160.51499999999999</v>
      </c>
    </row>
    <row r="141" spans="1:6" ht="25.5">
      <c r="A141" s="4"/>
      <c r="B141" s="2"/>
      <c r="C141" s="2"/>
      <c r="D141" s="4">
        <v>600</v>
      </c>
      <c r="E141" s="57" t="s">
        <v>15</v>
      </c>
      <c r="F141" s="19">
        <v>160.51499999999999</v>
      </c>
    </row>
    <row r="142" spans="1:6" ht="25.5" hidden="1">
      <c r="A142" s="4"/>
      <c r="B142" s="2"/>
      <c r="C142" s="2" t="s">
        <v>133</v>
      </c>
      <c r="D142" s="4"/>
      <c r="E142" s="57" t="s">
        <v>134</v>
      </c>
      <c r="F142" s="33">
        <v>0</v>
      </c>
    </row>
    <row r="143" spans="1:6" ht="25.5" hidden="1">
      <c r="A143" s="4"/>
      <c r="B143" s="2"/>
      <c r="C143" s="2"/>
      <c r="D143" s="4">
        <v>600</v>
      </c>
      <c r="E143" s="57" t="s">
        <v>15</v>
      </c>
      <c r="F143" s="19"/>
    </row>
    <row r="144" spans="1:6" ht="25.5">
      <c r="A144" s="4"/>
      <c r="B144" s="2"/>
      <c r="C144" s="2" t="s">
        <v>509</v>
      </c>
      <c r="D144" s="2"/>
      <c r="E144" s="12" t="s">
        <v>510</v>
      </c>
      <c r="F144" s="19">
        <v>200</v>
      </c>
    </row>
    <row r="145" spans="1:6" ht="51">
      <c r="A145" s="4"/>
      <c r="B145" s="2"/>
      <c r="C145" s="2" t="s">
        <v>511</v>
      </c>
      <c r="D145" s="2"/>
      <c r="E145" s="12" t="s">
        <v>512</v>
      </c>
      <c r="F145" s="19">
        <v>200</v>
      </c>
    </row>
    <row r="146" spans="1:6">
      <c r="A146" s="4"/>
      <c r="B146" s="2"/>
      <c r="C146" s="2" t="s">
        <v>517</v>
      </c>
      <c r="D146" s="2"/>
      <c r="E146" s="12" t="s">
        <v>518</v>
      </c>
      <c r="F146" s="33">
        <v>100</v>
      </c>
    </row>
    <row r="147" spans="1:6" ht="25.5">
      <c r="A147" s="4"/>
      <c r="B147" s="2"/>
      <c r="C147" s="2"/>
      <c r="D147" s="4">
        <v>600</v>
      </c>
      <c r="E147" s="5" t="s">
        <v>15</v>
      </c>
      <c r="F147" s="19">
        <v>100</v>
      </c>
    </row>
    <row r="148" spans="1:6" ht="38.25">
      <c r="A148" s="4"/>
      <c r="B148" s="2"/>
      <c r="C148" s="2" t="s">
        <v>658</v>
      </c>
      <c r="D148" s="2"/>
      <c r="E148" s="12" t="s">
        <v>659</v>
      </c>
      <c r="F148" s="33">
        <v>100</v>
      </c>
    </row>
    <row r="149" spans="1:6" ht="25.5">
      <c r="A149" s="4"/>
      <c r="B149" s="2"/>
      <c r="C149" s="2"/>
      <c r="D149" s="4">
        <v>600</v>
      </c>
      <c r="E149" s="5" t="s">
        <v>15</v>
      </c>
      <c r="F149" s="19">
        <v>100</v>
      </c>
    </row>
    <row r="150" spans="1:6">
      <c r="A150" s="4"/>
      <c r="B150" s="2"/>
      <c r="C150" s="2" t="s">
        <v>598</v>
      </c>
      <c r="D150" s="4"/>
      <c r="E150" s="5" t="s">
        <v>124</v>
      </c>
      <c r="F150" s="19">
        <v>814.9</v>
      </c>
    </row>
    <row r="151" spans="1:6" ht="25.5">
      <c r="A151" s="4"/>
      <c r="B151" s="2"/>
      <c r="C151" s="2" t="s">
        <v>599</v>
      </c>
      <c r="D151" s="4"/>
      <c r="E151" s="5" t="s">
        <v>600</v>
      </c>
      <c r="F151" s="19">
        <v>814.9</v>
      </c>
    </row>
    <row r="152" spans="1:6" ht="38.25">
      <c r="A152" s="4"/>
      <c r="B152" s="2"/>
      <c r="C152" s="2" t="s">
        <v>601</v>
      </c>
      <c r="D152" s="4"/>
      <c r="E152" s="59" t="s">
        <v>97</v>
      </c>
      <c r="F152" s="33">
        <v>14.9</v>
      </c>
    </row>
    <row r="153" spans="1:6" ht="25.5">
      <c r="A153" s="4"/>
      <c r="B153" s="2"/>
      <c r="C153" s="2"/>
      <c r="D153" s="4">
        <v>600</v>
      </c>
      <c r="E153" s="5" t="s">
        <v>15</v>
      </c>
      <c r="F153" s="19">
        <v>14.9</v>
      </c>
    </row>
    <row r="154" spans="1:6" ht="25.5">
      <c r="A154" s="4"/>
      <c r="B154" s="2"/>
      <c r="C154" s="2" t="s">
        <v>611</v>
      </c>
      <c r="D154" s="11"/>
      <c r="E154" s="59" t="s">
        <v>612</v>
      </c>
      <c r="F154" s="33">
        <v>800</v>
      </c>
    </row>
    <row r="155" spans="1:6">
      <c r="A155" s="4"/>
      <c r="B155" s="2"/>
      <c r="C155" s="2"/>
      <c r="D155" s="11">
        <v>500</v>
      </c>
      <c r="E155" s="59" t="s">
        <v>124</v>
      </c>
      <c r="F155" s="19">
        <v>800</v>
      </c>
    </row>
    <row r="156" spans="1:6">
      <c r="A156" s="4"/>
      <c r="B156" s="2" t="s">
        <v>682</v>
      </c>
      <c r="C156" s="2"/>
      <c r="D156" s="4"/>
      <c r="E156" s="54" t="s">
        <v>683</v>
      </c>
      <c r="F156" s="33">
        <v>9338.2139999999999</v>
      </c>
    </row>
    <row r="157" spans="1:6" ht="25.5">
      <c r="A157" s="4"/>
      <c r="B157" s="2"/>
      <c r="C157" s="2" t="s">
        <v>98</v>
      </c>
      <c r="D157" s="2"/>
      <c r="E157" s="5" t="s">
        <v>99</v>
      </c>
      <c r="F157" s="33">
        <v>9312.2139999999999</v>
      </c>
    </row>
    <row r="158" spans="1:6" ht="38.25">
      <c r="A158" s="4"/>
      <c r="B158" s="2"/>
      <c r="C158" s="2" t="s">
        <v>141</v>
      </c>
      <c r="D158" s="4"/>
      <c r="E158" s="12" t="s">
        <v>142</v>
      </c>
      <c r="F158" s="19">
        <v>9312.2139999999999</v>
      </c>
    </row>
    <row r="159" spans="1:6" ht="25.5">
      <c r="A159" s="4"/>
      <c r="B159" s="2"/>
      <c r="C159" s="2" t="s">
        <v>143</v>
      </c>
      <c r="D159" s="4"/>
      <c r="E159" s="5" t="s">
        <v>89</v>
      </c>
      <c r="F159" s="33">
        <v>5657.9189999999999</v>
      </c>
    </row>
    <row r="160" spans="1:6" ht="51">
      <c r="A160" s="4"/>
      <c r="B160" s="2"/>
      <c r="C160" s="2"/>
      <c r="D160" s="2" t="s">
        <v>68</v>
      </c>
      <c r="E160" s="12" t="s">
        <v>69</v>
      </c>
      <c r="F160" s="19">
        <v>4318.415</v>
      </c>
    </row>
    <row r="161" spans="1:6" ht="25.5">
      <c r="A161" s="4"/>
      <c r="B161" s="2"/>
      <c r="C161" s="2"/>
      <c r="D161" s="2" t="s">
        <v>8</v>
      </c>
      <c r="E161" s="12" t="s">
        <v>9</v>
      </c>
      <c r="F161" s="19">
        <v>1337.329</v>
      </c>
    </row>
    <row r="162" spans="1:6">
      <c r="A162" s="4"/>
      <c r="B162" s="2"/>
      <c r="C162" s="2"/>
      <c r="D162" s="2" t="s">
        <v>18</v>
      </c>
      <c r="E162" s="12" t="s">
        <v>19</v>
      </c>
      <c r="F162" s="19">
        <v>2.1749999999999998</v>
      </c>
    </row>
    <row r="163" spans="1:6" ht="25.5">
      <c r="A163" s="4"/>
      <c r="B163" s="2"/>
      <c r="C163" s="2" t="s">
        <v>144</v>
      </c>
      <c r="D163" s="2"/>
      <c r="E163" s="5" t="s">
        <v>145</v>
      </c>
      <c r="F163" s="33">
        <v>3654.2950000000001</v>
      </c>
    </row>
    <row r="164" spans="1:6" ht="25.5">
      <c r="A164" s="4"/>
      <c r="B164" s="2"/>
      <c r="C164" s="2"/>
      <c r="D164" s="4">
        <v>600</v>
      </c>
      <c r="E164" s="5" t="s">
        <v>15</v>
      </c>
      <c r="F164" s="19">
        <v>3654.2950000000001</v>
      </c>
    </row>
    <row r="165" spans="1:6" ht="38.25">
      <c r="A165" s="4"/>
      <c r="B165" s="2"/>
      <c r="C165" s="2" t="s">
        <v>414</v>
      </c>
      <c r="D165" s="2"/>
      <c r="E165" s="12" t="s">
        <v>677</v>
      </c>
      <c r="F165" s="33">
        <v>18.399999999999999</v>
      </c>
    </row>
    <row r="166" spans="1:6" ht="51">
      <c r="A166" s="4"/>
      <c r="B166" s="2"/>
      <c r="C166" s="2" t="s">
        <v>428</v>
      </c>
      <c r="D166" s="2"/>
      <c r="E166" s="12" t="s">
        <v>786</v>
      </c>
      <c r="F166" s="33">
        <v>18.399999999999999</v>
      </c>
    </row>
    <row r="167" spans="1:6" ht="25.5">
      <c r="A167" s="4"/>
      <c r="B167" s="2"/>
      <c r="C167" s="2" t="s">
        <v>430</v>
      </c>
      <c r="D167" s="2"/>
      <c r="E167" s="12" t="s">
        <v>431</v>
      </c>
      <c r="F167" s="19">
        <v>18.399999999999999</v>
      </c>
    </row>
    <row r="168" spans="1:6" ht="25.5">
      <c r="A168" s="4"/>
      <c r="B168" s="2"/>
      <c r="C168" s="2"/>
      <c r="D168" s="2" t="s">
        <v>8</v>
      </c>
      <c r="E168" s="12" t="s">
        <v>9</v>
      </c>
      <c r="F168" s="19">
        <v>18.399999999999999</v>
      </c>
    </row>
    <row r="169" spans="1:6" ht="25.5">
      <c r="A169" s="4"/>
      <c r="B169" s="2"/>
      <c r="C169" s="2" t="s">
        <v>491</v>
      </c>
      <c r="D169" s="2"/>
      <c r="E169" s="12" t="s">
        <v>492</v>
      </c>
      <c r="F169" s="33">
        <v>7.6</v>
      </c>
    </row>
    <row r="170" spans="1:6" ht="38.25">
      <c r="A170" s="4"/>
      <c r="B170" s="2"/>
      <c r="C170" s="2" t="s">
        <v>501</v>
      </c>
      <c r="D170" s="2"/>
      <c r="E170" s="12" t="s">
        <v>502</v>
      </c>
      <c r="F170" s="33">
        <v>7.6</v>
      </c>
    </row>
    <row r="171" spans="1:6">
      <c r="A171" s="4"/>
      <c r="B171" s="2"/>
      <c r="C171" s="2" t="s">
        <v>507</v>
      </c>
      <c r="D171" s="4"/>
      <c r="E171" s="5" t="s">
        <v>508</v>
      </c>
      <c r="F171" s="33">
        <v>7.6</v>
      </c>
    </row>
    <row r="172" spans="1:6" ht="25.5">
      <c r="A172" s="4"/>
      <c r="B172" s="2"/>
      <c r="C172" s="2"/>
      <c r="D172" s="4">
        <v>600</v>
      </c>
      <c r="E172" s="5" t="s">
        <v>15</v>
      </c>
      <c r="F172" s="19">
        <v>7.6</v>
      </c>
    </row>
    <row r="173" spans="1:6">
      <c r="A173" s="4"/>
      <c r="B173" s="2" t="s">
        <v>684</v>
      </c>
      <c r="C173" s="2"/>
      <c r="D173" s="2"/>
      <c r="E173" s="12" t="s">
        <v>685</v>
      </c>
      <c r="F173" s="33">
        <v>186.221</v>
      </c>
    </row>
    <row r="174" spans="1:6">
      <c r="A174" s="4"/>
      <c r="B174" s="2" t="s">
        <v>686</v>
      </c>
      <c r="C174" s="2"/>
      <c r="D174" s="2"/>
      <c r="E174" s="56" t="s">
        <v>687</v>
      </c>
      <c r="F174" s="33">
        <v>186.221</v>
      </c>
    </row>
    <row r="175" spans="1:6" ht="38.25">
      <c r="A175" s="4"/>
      <c r="B175" s="2"/>
      <c r="C175" s="2" t="s">
        <v>135</v>
      </c>
      <c r="D175" s="2"/>
      <c r="E175" s="5" t="s">
        <v>136</v>
      </c>
      <c r="F175" s="33">
        <v>186.221</v>
      </c>
    </row>
    <row r="176" spans="1:6" ht="63.75">
      <c r="A176" s="4"/>
      <c r="B176" s="2"/>
      <c r="C176" s="2" t="s">
        <v>139</v>
      </c>
      <c r="D176" s="4"/>
      <c r="E176" s="5" t="s">
        <v>140</v>
      </c>
      <c r="F176" s="33">
        <v>186.221</v>
      </c>
    </row>
    <row r="177" spans="1:6" ht="25.5">
      <c r="A177" s="4"/>
      <c r="B177" s="2"/>
      <c r="C177" s="2"/>
      <c r="D177" s="4">
        <v>600</v>
      </c>
      <c r="E177" s="5" t="s">
        <v>15</v>
      </c>
      <c r="F177" s="19">
        <v>186.221</v>
      </c>
    </row>
    <row r="178" spans="1:6" ht="38.25">
      <c r="A178" s="13">
        <v>903</v>
      </c>
      <c r="B178" s="1"/>
      <c r="C178" s="1"/>
      <c r="D178" s="1"/>
      <c r="E178" s="53" t="s">
        <v>688</v>
      </c>
      <c r="F178" s="117">
        <v>1316264.5680000002</v>
      </c>
    </row>
    <row r="179" spans="1:6">
      <c r="A179" s="4"/>
      <c r="B179" s="2" t="s">
        <v>666</v>
      </c>
      <c r="C179" s="2"/>
      <c r="D179" s="2"/>
      <c r="E179" s="12" t="s">
        <v>667</v>
      </c>
      <c r="F179" s="33">
        <v>1242132.1690000002</v>
      </c>
    </row>
    <row r="180" spans="1:6">
      <c r="A180" s="4"/>
      <c r="B180" s="2" t="s">
        <v>689</v>
      </c>
      <c r="C180" s="2"/>
      <c r="D180" s="2"/>
      <c r="E180" s="56" t="s">
        <v>690</v>
      </c>
      <c r="F180" s="33">
        <v>465697.53899999999</v>
      </c>
    </row>
    <row r="181" spans="1:6" ht="25.5">
      <c r="A181" s="4"/>
      <c r="B181" s="2"/>
      <c r="C181" s="2" t="s">
        <v>2</v>
      </c>
      <c r="D181" s="2"/>
      <c r="E181" s="12" t="s">
        <v>3</v>
      </c>
      <c r="F181" s="33">
        <v>464818.4</v>
      </c>
    </row>
    <row r="182" spans="1:6" ht="38.25">
      <c r="A182" s="4"/>
      <c r="B182" s="2"/>
      <c r="C182" s="2" t="s">
        <v>4</v>
      </c>
      <c r="D182" s="2"/>
      <c r="E182" s="12" t="s">
        <v>5</v>
      </c>
      <c r="F182" s="33">
        <v>456925.24100000004</v>
      </c>
    </row>
    <row r="183" spans="1:6" ht="38.25">
      <c r="A183" s="4"/>
      <c r="B183" s="2"/>
      <c r="C183" s="2" t="s">
        <v>13</v>
      </c>
      <c r="D183" s="2"/>
      <c r="E183" s="5" t="s">
        <v>14</v>
      </c>
      <c r="F183" s="33">
        <v>5940.1509999999998</v>
      </c>
    </row>
    <row r="184" spans="1:6" ht="25.5">
      <c r="A184" s="4"/>
      <c r="B184" s="2"/>
      <c r="C184" s="2"/>
      <c r="D184" s="4">
        <v>600</v>
      </c>
      <c r="E184" s="5" t="s">
        <v>15</v>
      </c>
      <c r="F184" s="33">
        <v>5940.1509999999998</v>
      </c>
    </row>
    <row r="185" spans="1:6">
      <c r="A185" s="4"/>
      <c r="B185" s="2"/>
      <c r="C185" s="2" t="s">
        <v>16</v>
      </c>
      <c r="D185" s="2"/>
      <c r="E185" s="12" t="s">
        <v>17</v>
      </c>
      <c r="F185" s="33">
        <v>65316.31</v>
      </c>
    </row>
    <row r="186" spans="1:6" ht="25.5">
      <c r="A186" s="4"/>
      <c r="B186" s="2"/>
      <c r="C186" s="2"/>
      <c r="D186" s="4">
        <v>600</v>
      </c>
      <c r="E186" s="5" t="s">
        <v>15</v>
      </c>
      <c r="F186" s="19">
        <v>65316.31</v>
      </c>
    </row>
    <row r="187" spans="1:6" ht="38.25">
      <c r="A187" s="4"/>
      <c r="B187" s="2"/>
      <c r="C187" s="2" t="s">
        <v>24</v>
      </c>
      <c r="D187" s="4"/>
      <c r="E187" s="5" t="s">
        <v>25</v>
      </c>
      <c r="F187" s="33">
        <v>3435</v>
      </c>
    </row>
    <row r="188" spans="1:6" ht="25.5">
      <c r="A188" s="4"/>
      <c r="B188" s="2"/>
      <c r="C188" s="2"/>
      <c r="D188" s="4">
        <v>600</v>
      </c>
      <c r="E188" s="5" t="s">
        <v>15</v>
      </c>
      <c r="F188" s="19">
        <v>3435</v>
      </c>
    </row>
    <row r="189" spans="1:6" ht="51">
      <c r="A189" s="4"/>
      <c r="B189" s="2"/>
      <c r="C189" s="2" t="s">
        <v>28</v>
      </c>
      <c r="D189" s="4"/>
      <c r="E189" s="5" t="s">
        <v>29</v>
      </c>
      <c r="F189" s="33">
        <v>381468.58</v>
      </c>
    </row>
    <row r="190" spans="1:6" ht="25.5">
      <c r="A190" s="4"/>
      <c r="B190" s="2"/>
      <c r="C190" s="2"/>
      <c r="D190" s="4">
        <v>600</v>
      </c>
      <c r="E190" s="5" t="s">
        <v>15</v>
      </c>
      <c r="F190" s="19">
        <v>381468.58</v>
      </c>
    </row>
    <row r="191" spans="1:6" ht="25.5">
      <c r="A191" s="4"/>
      <c r="B191" s="2"/>
      <c r="C191" s="2" t="s">
        <v>30</v>
      </c>
      <c r="D191" s="4"/>
      <c r="E191" s="5" t="s">
        <v>31</v>
      </c>
      <c r="F191" s="33">
        <v>765.2</v>
      </c>
    </row>
    <row r="192" spans="1:6" ht="25.5">
      <c r="A192" s="4"/>
      <c r="B192" s="2"/>
      <c r="C192" s="2"/>
      <c r="D192" s="4">
        <v>600</v>
      </c>
      <c r="E192" s="5" t="s">
        <v>15</v>
      </c>
      <c r="F192" s="19">
        <v>765.2</v>
      </c>
    </row>
    <row r="193" spans="1:6" ht="51">
      <c r="A193" s="4"/>
      <c r="B193" s="2"/>
      <c r="C193" s="2" t="s">
        <v>58</v>
      </c>
      <c r="D193" s="4"/>
      <c r="E193" s="5" t="s">
        <v>59</v>
      </c>
      <c r="F193" s="33">
        <v>4140.3209999999999</v>
      </c>
    </row>
    <row r="194" spans="1:6" ht="25.5">
      <c r="A194" s="4"/>
      <c r="B194" s="2"/>
      <c r="C194" s="2" t="s">
        <v>70</v>
      </c>
      <c r="D194" s="4"/>
      <c r="E194" s="5" t="s">
        <v>71</v>
      </c>
      <c r="F194" s="33">
        <v>4140.3209999999999</v>
      </c>
    </row>
    <row r="195" spans="1:6" ht="25.5">
      <c r="A195" s="4"/>
      <c r="B195" s="2"/>
      <c r="C195" s="2"/>
      <c r="D195" s="4">
        <v>600</v>
      </c>
      <c r="E195" s="5" t="s">
        <v>15</v>
      </c>
      <c r="F195" s="19">
        <v>4140.3209999999999</v>
      </c>
    </row>
    <row r="196" spans="1:6" ht="38.25">
      <c r="A196" s="4"/>
      <c r="B196" s="2"/>
      <c r="C196" s="2" t="s">
        <v>78</v>
      </c>
      <c r="D196" s="4"/>
      <c r="E196" s="5" t="s">
        <v>79</v>
      </c>
      <c r="F196" s="33">
        <v>3585.5319999999997</v>
      </c>
    </row>
    <row r="197" spans="1:6" ht="38.25">
      <c r="A197" s="4"/>
      <c r="B197" s="2"/>
      <c r="C197" s="2" t="s">
        <v>80</v>
      </c>
      <c r="D197" s="4"/>
      <c r="E197" s="5" t="s">
        <v>81</v>
      </c>
      <c r="F197" s="33">
        <v>2571.5349999999999</v>
      </c>
    </row>
    <row r="198" spans="1:6" ht="25.5">
      <c r="A198" s="4"/>
      <c r="B198" s="2"/>
      <c r="C198" s="2"/>
      <c r="D198" s="4">
        <v>600</v>
      </c>
      <c r="E198" s="5" t="s">
        <v>15</v>
      </c>
      <c r="F198" s="19">
        <v>2571.5349999999999</v>
      </c>
    </row>
    <row r="199" spans="1:6" ht="38.25">
      <c r="A199" s="4"/>
      <c r="B199" s="2"/>
      <c r="C199" s="2" t="s">
        <v>82</v>
      </c>
      <c r="D199" s="4"/>
      <c r="E199" s="5" t="s">
        <v>83</v>
      </c>
      <c r="F199" s="33">
        <v>1013.997</v>
      </c>
    </row>
    <row r="200" spans="1:6" ht="25.5">
      <c r="A200" s="4"/>
      <c r="B200" s="2"/>
      <c r="C200" s="2"/>
      <c r="D200" s="4">
        <v>600</v>
      </c>
      <c r="E200" s="5" t="s">
        <v>15</v>
      </c>
      <c r="F200" s="19">
        <v>1013.997</v>
      </c>
    </row>
    <row r="201" spans="1:6" ht="51">
      <c r="A201" s="4"/>
      <c r="B201" s="2"/>
      <c r="C201" s="10" t="s">
        <v>94</v>
      </c>
      <c r="D201" s="11"/>
      <c r="E201" s="59" t="s">
        <v>95</v>
      </c>
      <c r="F201" s="19">
        <v>167.30600000000001</v>
      </c>
    </row>
    <row r="202" spans="1:6" ht="38.25">
      <c r="A202" s="4"/>
      <c r="B202" s="2"/>
      <c r="C202" s="10" t="s">
        <v>96</v>
      </c>
      <c r="D202" s="11"/>
      <c r="E202" s="59" t="s">
        <v>97</v>
      </c>
      <c r="F202" s="33">
        <v>167.30600000000001</v>
      </c>
    </row>
    <row r="203" spans="1:6" ht="25.5">
      <c r="A203" s="4"/>
      <c r="B203" s="2"/>
      <c r="C203" s="10"/>
      <c r="D203" s="11">
        <v>600</v>
      </c>
      <c r="E203" s="59" t="s">
        <v>15</v>
      </c>
      <c r="F203" s="19">
        <v>167.30600000000001</v>
      </c>
    </row>
    <row r="204" spans="1:6">
      <c r="A204" s="4"/>
      <c r="B204" s="2"/>
      <c r="C204" s="2" t="s">
        <v>584</v>
      </c>
      <c r="D204" s="4"/>
      <c r="E204" s="58" t="s">
        <v>585</v>
      </c>
      <c r="F204" s="33">
        <v>839.67</v>
      </c>
    </row>
    <row r="205" spans="1:6" ht="25.5">
      <c r="A205" s="4"/>
      <c r="B205" s="2"/>
      <c r="C205" s="2" t="s">
        <v>586</v>
      </c>
      <c r="D205" s="4"/>
      <c r="E205" s="5" t="s">
        <v>587</v>
      </c>
      <c r="F205" s="33">
        <v>839.67</v>
      </c>
    </row>
    <row r="206" spans="1:6" ht="25.5">
      <c r="A206" s="4"/>
      <c r="B206" s="2"/>
      <c r="C206" s="2"/>
      <c r="D206" s="4">
        <v>600</v>
      </c>
      <c r="E206" s="5" t="s">
        <v>15</v>
      </c>
      <c r="F206" s="19">
        <v>839.67</v>
      </c>
    </row>
    <row r="207" spans="1:6">
      <c r="A207" s="4"/>
      <c r="B207" s="2"/>
      <c r="C207" s="2" t="s">
        <v>598</v>
      </c>
      <c r="D207" s="4"/>
      <c r="E207" s="5" t="s">
        <v>124</v>
      </c>
      <c r="F207" s="19">
        <v>39.469000000000001</v>
      </c>
    </row>
    <row r="208" spans="1:6" ht="25.5">
      <c r="A208" s="4"/>
      <c r="B208" s="2"/>
      <c r="C208" s="2" t="s">
        <v>599</v>
      </c>
      <c r="D208" s="4"/>
      <c r="E208" s="5" t="s">
        <v>600</v>
      </c>
      <c r="F208" s="19">
        <v>39.469000000000001</v>
      </c>
    </row>
    <row r="209" spans="1:6" ht="38.25">
      <c r="A209" s="4"/>
      <c r="B209" s="2"/>
      <c r="C209" s="2" t="s">
        <v>601</v>
      </c>
      <c r="D209" s="4"/>
      <c r="E209" s="59" t="s">
        <v>97</v>
      </c>
      <c r="F209" s="33">
        <v>39.469000000000001</v>
      </c>
    </row>
    <row r="210" spans="1:6" ht="25.5">
      <c r="A210" s="4"/>
      <c r="B210" s="2"/>
      <c r="C210" s="2"/>
      <c r="D210" s="4">
        <v>600</v>
      </c>
      <c r="E210" s="5" t="s">
        <v>15</v>
      </c>
      <c r="F210" s="19">
        <v>39.469000000000001</v>
      </c>
    </row>
    <row r="211" spans="1:6">
      <c r="A211" s="4"/>
      <c r="B211" s="2" t="s">
        <v>668</v>
      </c>
      <c r="C211" s="2"/>
      <c r="D211" s="4"/>
      <c r="E211" s="54" t="s">
        <v>669</v>
      </c>
      <c r="F211" s="33">
        <v>716452.26600000006</v>
      </c>
    </row>
    <row r="212" spans="1:6" ht="25.5">
      <c r="A212" s="4"/>
      <c r="B212" s="2"/>
      <c r="C212" s="2" t="s">
        <v>2</v>
      </c>
      <c r="D212" s="2"/>
      <c r="E212" s="12" t="s">
        <v>3</v>
      </c>
      <c r="F212" s="33">
        <v>715528.1320000001</v>
      </c>
    </row>
    <row r="213" spans="1:6" ht="38.25">
      <c r="A213" s="4"/>
      <c r="B213" s="2"/>
      <c r="C213" s="2" t="s">
        <v>32</v>
      </c>
      <c r="D213" s="4"/>
      <c r="E213" s="5" t="s">
        <v>33</v>
      </c>
      <c r="F213" s="33">
        <v>618788.04400000011</v>
      </c>
    </row>
    <row r="214" spans="1:6">
      <c r="A214" s="4"/>
      <c r="B214" s="2"/>
      <c r="C214" s="2" t="s">
        <v>40</v>
      </c>
      <c r="D214" s="4"/>
      <c r="E214" s="5" t="s">
        <v>41</v>
      </c>
      <c r="F214" s="33">
        <v>123.136</v>
      </c>
    </row>
    <row r="215" spans="1:6" ht="25.5">
      <c r="A215" s="4"/>
      <c r="B215" s="2"/>
      <c r="C215" s="2"/>
      <c r="D215" s="2" t="s">
        <v>8</v>
      </c>
      <c r="E215" s="12" t="s">
        <v>9</v>
      </c>
      <c r="F215" s="19">
        <v>123.136</v>
      </c>
    </row>
    <row r="216" spans="1:6">
      <c r="A216" s="4"/>
      <c r="B216" s="2"/>
      <c r="C216" s="2" t="s">
        <v>42</v>
      </c>
      <c r="D216" s="4"/>
      <c r="E216" s="58" t="s">
        <v>43</v>
      </c>
      <c r="F216" s="33">
        <v>79106.603000000003</v>
      </c>
    </row>
    <row r="217" spans="1:6" ht="25.5">
      <c r="A217" s="4"/>
      <c r="B217" s="2"/>
      <c r="C217" s="2"/>
      <c r="D217" s="4">
        <v>600</v>
      </c>
      <c r="E217" s="5" t="s">
        <v>15</v>
      </c>
      <c r="F217" s="19">
        <v>79106.603000000003</v>
      </c>
    </row>
    <row r="218" spans="1:6" ht="63.75">
      <c r="A218" s="4"/>
      <c r="B218" s="2"/>
      <c r="C218" s="2" t="s">
        <v>44</v>
      </c>
      <c r="D218" s="4"/>
      <c r="E218" s="5" t="s">
        <v>45</v>
      </c>
      <c r="F218" s="33">
        <v>465684.64199999999</v>
      </c>
    </row>
    <row r="219" spans="1:6" ht="25.5">
      <c r="A219" s="4"/>
      <c r="B219" s="2"/>
      <c r="C219" s="2"/>
      <c r="D219" s="4">
        <v>600</v>
      </c>
      <c r="E219" s="5" t="s">
        <v>15</v>
      </c>
      <c r="F219" s="19">
        <v>465684.64199999999</v>
      </c>
    </row>
    <row r="220" spans="1:6" ht="127.5">
      <c r="A220" s="4"/>
      <c r="B220" s="2"/>
      <c r="C220" s="2" t="s">
        <v>46</v>
      </c>
      <c r="D220" s="4"/>
      <c r="E220" s="5" t="s">
        <v>47</v>
      </c>
      <c r="F220" s="33">
        <v>58511.05</v>
      </c>
    </row>
    <row r="221" spans="1:6" ht="25.5">
      <c r="A221" s="4"/>
      <c r="B221" s="2"/>
      <c r="C221" s="2"/>
      <c r="D221" s="4">
        <v>600</v>
      </c>
      <c r="E221" s="5" t="s">
        <v>15</v>
      </c>
      <c r="F221" s="19">
        <v>58511.05</v>
      </c>
    </row>
    <row r="222" spans="1:6" ht="38.25">
      <c r="A222" s="4"/>
      <c r="B222" s="2"/>
      <c r="C222" s="2" t="s">
        <v>48</v>
      </c>
      <c r="D222" s="4"/>
      <c r="E222" s="5" t="s">
        <v>49</v>
      </c>
      <c r="F222" s="33">
        <v>15362.612999999999</v>
      </c>
    </row>
    <row r="223" spans="1:6" ht="25.5">
      <c r="A223" s="4"/>
      <c r="B223" s="2"/>
      <c r="C223" s="2"/>
      <c r="D223" s="4">
        <v>600</v>
      </c>
      <c r="E223" s="5" t="s">
        <v>15</v>
      </c>
      <c r="F223" s="19">
        <v>15362.612999999999</v>
      </c>
    </row>
    <row r="224" spans="1:6" ht="38.25">
      <c r="A224" s="4"/>
      <c r="B224" s="2"/>
      <c r="C224" s="2" t="s">
        <v>52</v>
      </c>
      <c r="D224" s="4"/>
      <c r="E224" s="5" t="s">
        <v>53</v>
      </c>
      <c r="F224" s="33">
        <v>63986.928</v>
      </c>
    </row>
    <row r="225" spans="1:6">
      <c r="A225" s="4"/>
      <c r="B225" s="2"/>
      <c r="C225" s="2" t="s">
        <v>54</v>
      </c>
      <c r="D225" s="4"/>
      <c r="E225" s="58" t="s">
        <v>55</v>
      </c>
      <c r="F225" s="33">
        <v>63986.928</v>
      </c>
    </row>
    <row r="226" spans="1:6" ht="25.5">
      <c r="A226" s="4"/>
      <c r="B226" s="2"/>
      <c r="C226" s="2"/>
      <c r="D226" s="4">
        <v>600</v>
      </c>
      <c r="E226" s="5" t="s">
        <v>15</v>
      </c>
      <c r="F226" s="19">
        <v>63986.928</v>
      </c>
    </row>
    <row r="227" spans="1:6" ht="51">
      <c r="A227" s="4"/>
      <c r="B227" s="2"/>
      <c r="C227" s="2" t="s">
        <v>58</v>
      </c>
      <c r="D227" s="4"/>
      <c r="E227" s="5" t="s">
        <v>59</v>
      </c>
      <c r="F227" s="33">
        <v>16122.208999999999</v>
      </c>
    </row>
    <row r="228" spans="1:6" ht="25.5">
      <c r="A228" s="4"/>
      <c r="B228" s="2"/>
      <c r="C228" s="2" t="s">
        <v>64</v>
      </c>
      <c r="D228" s="4"/>
      <c r="E228" s="5" t="s">
        <v>65</v>
      </c>
      <c r="F228" s="33">
        <v>1499.58</v>
      </c>
    </row>
    <row r="229" spans="1:6" ht="25.5">
      <c r="A229" s="4"/>
      <c r="B229" s="2"/>
      <c r="C229" s="2"/>
      <c r="D229" s="4">
        <v>600</v>
      </c>
      <c r="E229" s="5" t="s">
        <v>15</v>
      </c>
      <c r="F229" s="19">
        <v>1499.58</v>
      </c>
    </row>
    <row r="230" spans="1:6" ht="25.5">
      <c r="A230" s="4"/>
      <c r="B230" s="2"/>
      <c r="C230" s="2" t="s">
        <v>70</v>
      </c>
      <c r="D230" s="4"/>
      <c r="E230" s="5" t="s">
        <v>71</v>
      </c>
      <c r="F230" s="33">
        <v>12205.316999999999</v>
      </c>
    </row>
    <row r="231" spans="1:6" ht="25.5">
      <c r="A231" s="4"/>
      <c r="B231" s="2"/>
      <c r="C231" s="2"/>
      <c r="D231" s="4">
        <v>600</v>
      </c>
      <c r="E231" s="5" t="s">
        <v>15</v>
      </c>
      <c r="F231" s="19">
        <v>12205.316999999999</v>
      </c>
    </row>
    <row r="232" spans="1:6" ht="25.5">
      <c r="A232" s="4"/>
      <c r="B232" s="2"/>
      <c r="C232" s="2" t="s">
        <v>656</v>
      </c>
      <c r="D232" s="4"/>
      <c r="E232" s="5" t="s">
        <v>657</v>
      </c>
      <c r="F232" s="33">
        <v>2417.3119999999999</v>
      </c>
    </row>
    <row r="233" spans="1:6" ht="25.5">
      <c r="A233" s="4"/>
      <c r="B233" s="2"/>
      <c r="C233" s="2"/>
      <c r="D233" s="4">
        <v>600</v>
      </c>
      <c r="E233" s="5" t="s">
        <v>15</v>
      </c>
      <c r="F233" s="19">
        <v>2417.3119999999999</v>
      </c>
    </row>
    <row r="234" spans="1:6" ht="38.25">
      <c r="A234" s="4"/>
      <c r="B234" s="2"/>
      <c r="C234" s="2" t="s">
        <v>78</v>
      </c>
      <c r="D234" s="4"/>
      <c r="E234" s="5" t="s">
        <v>79</v>
      </c>
      <c r="F234" s="33">
        <v>16529.399000000001</v>
      </c>
    </row>
    <row r="235" spans="1:6" ht="38.25">
      <c r="A235" s="4"/>
      <c r="B235" s="2"/>
      <c r="C235" s="2" t="s">
        <v>80</v>
      </c>
      <c r="D235" s="4"/>
      <c r="E235" s="5" t="s">
        <v>81</v>
      </c>
      <c r="F235" s="33">
        <v>14487.661</v>
      </c>
    </row>
    <row r="236" spans="1:6" ht="25.5">
      <c r="A236" s="4"/>
      <c r="B236" s="2"/>
      <c r="C236" s="2"/>
      <c r="D236" s="4">
        <v>600</v>
      </c>
      <c r="E236" s="5" t="s">
        <v>15</v>
      </c>
      <c r="F236" s="19">
        <v>14487.661</v>
      </c>
    </row>
    <row r="237" spans="1:6" ht="38.25">
      <c r="A237" s="4"/>
      <c r="B237" s="2"/>
      <c r="C237" s="2" t="s">
        <v>82</v>
      </c>
      <c r="D237" s="4"/>
      <c r="E237" s="5" t="s">
        <v>83</v>
      </c>
      <c r="F237" s="33">
        <v>1627.4480000000001</v>
      </c>
    </row>
    <row r="238" spans="1:6" ht="25.5">
      <c r="A238" s="4"/>
      <c r="B238" s="2"/>
      <c r="C238" s="2"/>
      <c r="D238" s="4">
        <v>600</v>
      </c>
      <c r="E238" s="5" t="s">
        <v>15</v>
      </c>
      <c r="F238" s="19">
        <v>1627.4480000000001</v>
      </c>
    </row>
    <row r="239" spans="1:6" ht="38.25">
      <c r="A239" s="4"/>
      <c r="B239" s="2"/>
      <c r="C239" s="7" t="s">
        <v>84</v>
      </c>
      <c r="D239" s="7"/>
      <c r="E239" s="5" t="s">
        <v>85</v>
      </c>
      <c r="F239" s="33">
        <v>414.29</v>
      </c>
    </row>
    <row r="240" spans="1:6" ht="25.5">
      <c r="A240" s="4"/>
      <c r="B240" s="2"/>
      <c r="C240" s="9"/>
      <c r="D240" s="4">
        <v>600</v>
      </c>
      <c r="E240" s="5" t="s">
        <v>15</v>
      </c>
      <c r="F240" s="19">
        <v>414.29</v>
      </c>
    </row>
    <row r="241" spans="1:6" ht="51">
      <c r="A241" s="4"/>
      <c r="B241" s="2"/>
      <c r="C241" s="10" t="s">
        <v>94</v>
      </c>
      <c r="D241" s="11"/>
      <c r="E241" s="59" t="s">
        <v>95</v>
      </c>
      <c r="F241" s="19">
        <v>101.55200000000001</v>
      </c>
    </row>
    <row r="242" spans="1:6" ht="38.25">
      <c r="A242" s="4"/>
      <c r="B242" s="2"/>
      <c r="C242" s="10" t="s">
        <v>96</v>
      </c>
      <c r="D242" s="11"/>
      <c r="E242" s="59" t="s">
        <v>97</v>
      </c>
      <c r="F242" s="33">
        <v>101.55200000000001</v>
      </c>
    </row>
    <row r="243" spans="1:6" ht="25.5">
      <c r="A243" s="4"/>
      <c r="B243" s="2"/>
      <c r="C243" s="10"/>
      <c r="D243" s="11">
        <v>600</v>
      </c>
      <c r="E243" s="59" t="s">
        <v>15</v>
      </c>
      <c r="F243" s="19">
        <v>101.55200000000001</v>
      </c>
    </row>
    <row r="244" spans="1:6" ht="38.25">
      <c r="A244" s="4"/>
      <c r="B244" s="2"/>
      <c r="C244" s="2" t="s">
        <v>254</v>
      </c>
      <c r="D244" s="2"/>
      <c r="E244" s="5" t="s">
        <v>255</v>
      </c>
      <c r="F244" s="33">
        <v>50</v>
      </c>
    </row>
    <row r="245" spans="1:6" ht="51">
      <c r="A245" s="4"/>
      <c r="B245" s="2"/>
      <c r="C245" s="2" t="s">
        <v>256</v>
      </c>
      <c r="D245" s="4"/>
      <c r="E245" s="5" t="s">
        <v>257</v>
      </c>
      <c r="F245" s="33">
        <v>50</v>
      </c>
    </row>
    <row r="246" spans="1:6" ht="25.5">
      <c r="A246" s="4"/>
      <c r="B246" s="2"/>
      <c r="C246" s="2" t="s">
        <v>258</v>
      </c>
      <c r="D246" s="4"/>
      <c r="E246" s="5" t="s">
        <v>259</v>
      </c>
      <c r="F246" s="33">
        <v>20</v>
      </c>
    </row>
    <row r="247" spans="1:6" ht="25.5">
      <c r="A247" s="4"/>
      <c r="B247" s="2"/>
      <c r="C247" s="2"/>
      <c r="D247" s="4">
        <v>600</v>
      </c>
      <c r="E247" s="5" t="s">
        <v>15</v>
      </c>
      <c r="F247" s="19">
        <v>20</v>
      </c>
    </row>
    <row r="248" spans="1:6" ht="25.5">
      <c r="A248" s="4"/>
      <c r="B248" s="2"/>
      <c r="C248" s="2" t="s">
        <v>268</v>
      </c>
      <c r="D248" s="4"/>
      <c r="E248" s="5" t="s">
        <v>269</v>
      </c>
      <c r="F248" s="33">
        <v>30</v>
      </c>
    </row>
    <row r="249" spans="1:6" ht="25.5">
      <c r="A249" s="4"/>
      <c r="B249" s="2"/>
      <c r="C249" s="2"/>
      <c r="D249" s="4">
        <v>600</v>
      </c>
      <c r="E249" s="5" t="s">
        <v>15</v>
      </c>
      <c r="F249" s="19">
        <v>30</v>
      </c>
    </row>
    <row r="250" spans="1:6">
      <c r="A250" s="4"/>
      <c r="B250" s="2"/>
      <c r="C250" s="2" t="s">
        <v>598</v>
      </c>
      <c r="D250" s="4"/>
      <c r="E250" s="5" t="s">
        <v>124</v>
      </c>
      <c r="F250" s="19">
        <v>874.13400000000001</v>
      </c>
    </row>
    <row r="251" spans="1:6" ht="25.5">
      <c r="A251" s="4"/>
      <c r="B251" s="2"/>
      <c r="C251" s="2" t="s">
        <v>599</v>
      </c>
      <c r="D251" s="4"/>
      <c r="E251" s="5" t="s">
        <v>600</v>
      </c>
      <c r="F251" s="19">
        <v>874.13400000000001</v>
      </c>
    </row>
    <row r="252" spans="1:6" ht="38.25">
      <c r="A252" s="4"/>
      <c r="B252" s="2"/>
      <c r="C252" s="2" t="s">
        <v>601</v>
      </c>
      <c r="D252" s="4"/>
      <c r="E252" s="59" t="s">
        <v>97</v>
      </c>
      <c r="F252" s="33">
        <v>874.13400000000001</v>
      </c>
    </row>
    <row r="253" spans="1:6" ht="25.5">
      <c r="A253" s="4"/>
      <c r="B253" s="2"/>
      <c r="C253" s="2"/>
      <c r="D253" s="4">
        <v>600</v>
      </c>
      <c r="E253" s="5" t="s">
        <v>15</v>
      </c>
      <c r="F253" s="19">
        <v>874.13400000000001</v>
      </c>
    </row>
    <row r="254" spans="1:6">
      <c r="A254" s="4"/>
      <c r="B254" s="2" t="s">
        <v>671</v>
      </c>
      <c r="C254" s="2"/>
      <c r="D254" s="2"/>
      <c r="E254" s="56" t="s">
        <v>672</v>
      </c>
      <c r="F254" s="33">
        <v>17744.648000000001</v>
      </c>
    </row>
    <row r="255" spans="1:6" ht="25.5">
      <c r="A255" s="4"/>
      <c r="B255" s="2"/>
      <c r="C255" s="2" t="s">
        <v>491</v>
      </c>
      <c r="D255" s="2"/>
      <c r="E255" s="12" t="s">
        <v>492</v>
      </c>
      <c r="F255" s="33">
        <v>17744.648000000001</v>
      </c>
    </row>
    <row r="256" spans="1:6" ht="38.25">
      <c r="A256" s="4"/>
      <c r="B256" s="2"/>
      <c r="C256" s="2" t="s">
        <v>501</v>
      </c>
      <c r="D256" s="2"/>
      <c r="E256" s="12" t="s">
        <v>502</v>
      </c>
      <c r="F256" s="33">
        <v>17744.648000000001</v>
      </c>
    </row>
    <row r="257" spans="1:6" ht="25.5">
      <c r="A257" s="4"/>
      <c r="B257" s="2"/>
      <c r="C257" s="2" t="s">
        <v>503</v>
      </c>
      <c r="D257" s="4"/>
      <c r="E257" s="5" t="s">
        <v>504</v>
      </c>
      <c r="F257" s="33">
        <v>1310.1579999999999</v>
      </c>
    </row>
    <row r="258" spans="1:6" ht="25.5">
      <c r="A258" s="4"/>
      <c r="B258" s="2"/>
      <c r="C258" s="2"/>
      <c r="D258" s="4">
        <v>600</v>
      </c>
      <c r="E258" s="5" t="s">
        <v>15</v>
      </c>
      <c r="F258" s="19">
        <v>1310.1579999999999</v>
      </c>
    </row>
    <row r="259" spans="1:6" ht="25.5">
      <c r="A259" s="4"/>
      <c r="B259" s="2"/>
      <c r="C259" s="2" t="s">
        <v>505</v>
      </c>
      <c r="D259" s="4"/>
      <c r="E259" s="5" t="s">
        <v>506</v>
      </c>
      <c r="F259" s="33">
        <v>2370.23</v>
      </c>
    </row>
    <row r="260" spans="1:6" ht="25.5">
      <c r="A260" s="4"/>
      <c r="B260" s="2"/>
      <c r="C260" s="2"/>
      <c r="D260" s="4">
        <v>600</v>
      </c>
      <c r="E260" s="5" t="s">
        <v>15</v>
      </c>
      <c r="F260" s="19">
        <v>2370.23</v>
      </c>
    </row>
    <row r="261" spans="1:6">
      <c r="A261" s="4"/>
      <c r="B261" s="2"/>
      <c r="C261" s="2" t="s">
        <v>507</v>
      </c>
      <c r="D261" s="4"/>
      <c r="E261" s="5" t="s">
        <v>508</v>
      </c>
      <c r="F261" s="33">
        <v>14064.26</v>
      </c>
    </row>
    <row r="262" spans="1:6" ht="25.5" hidden="1">
      <c r="A262" s="4"/>
      <c r="B262" s="2"/>
      <c r="C262" s="2"/>
      <c r="D262" s="2" t="s">
        <v>8</v>
      </c>
      <c r="E262" s="12" t="s">
        <v>9</v>
      </c>
      <c r="F262" s="19"/>
    </row>
    <row r="263" spans="1:6">
      <c r="A263" s="4"/>
      <c r="B263" s="2"/>
      <c r="C263" s="2"/>
      <c r="D263" s="2" t="s">
        <v>26</v>
      </c>
      <c r="E263" s="5" t="s">
        <v>27</v>
      </c>
      <c r="F263" s="19">
        <v>4584.4859999999999</v>
      </c>
    </row>
    <row r="264" spans="1:6" ht="25.5">
      <c r="A264" s="4"/>
      <c r="B264" s="2"/>
      <c r="C264" s="2"/>
      <c r="D264" s="4">
        <v>600</v>
      </c>
      <c r="E264" s="5" t="s">
        <v>15</v>
      </c>
      <c r="F264" s="19">
        <v>7602.75</v>
      </c>
    </row>
    <row r="265" spans="1:6">
      <c r="A265" s="4"/>
      <c r="B265" s="2"/>
      <c r="C265" s="2"/>
      <c r="D265" s="2" t="s">
        <v>18</v>
      </c>
      <c r="E265" s="12" t="s">
        <v>19</v>
      </c>
      <c r="F265" s="19">
        <v>1877.0239999999999</v>
      </c>
    </row>
    <row r="266" spans="1:6">
      <c r="A266" s="4"/>
      <c r="B266" s="2" t="s">
        <v>691</v>
      </c>
      <c r="C266" s="2"/>
      <c r="D266" s="2"/>
      <c r="E266" s="56" t="s">
        <v>692</v>
      </c>
      <c r="F266" s="33">
        <v>42237.715999999993</v>
      </c>
    </row>
    <row r="267" spans="1:6" ht="25.5">
      <c r="A267" s="4"/>
      <c r="B267" s="2"/>
      <c r="C267" s="2" t="s">
        <v>2</v>
      </c>
      <c r="D267" s="2"/>
      <c r="E267" s="12" t="s">
        <v>3</v>
      </c>
      <c r="F267" s="33">
        <v>41426.584999999992</v>
      </c>
    </row>
    <row r="268" spans="1:6" ht="38.25">
      <c r="A268" s="4"/>
      <c r="B268" s="2"/>
      <c r="C268" s="2" t="s">
        <v>52</v>
      </c>
      <c r="D268" s="2"/>
      <c r="E268" s="5" t="s">
        <v>53</v>
      </c>
      <c r="F268" s="33">
        <v>2564.0039999999999</v>
      </c>
    </row>
    <row r="269" spans="1:6" ht="25.5">
      <c r="A269" s="4"/>
      <c r="B269" s="2"/>
      <c r="C269" s="2" t="s">
        <v>56</v>
      </c>
      <c r="D269" s="2"/>
      <c r="E269" s="5" t="s">
        <v>57</v>
      </c>
      <c r="F269" s="33">
        <v>2564.0039999999999</v>
      </c>
    </row>
    <row r="270" spans="1:6" ht="25.5">
      <c r="A270" s="4"/>
      <c r="B270" s="2"/>
      <c r="C270" s="2"/>
      <c r="D270" s="4">
        <v>600</v>
      </c>
      <c r="E270" s="5" t="s">
        <v>15</v>
      </c>
      <c r="F270" s="19">
        <v>2564.0039999999999</v>
      </c>
    </row>
    <row r="271" spans="1:6" ht="51">
      <c r="A271" s="4"/>
      <c r="B271" s="2"/>
      <c r="C271" s="2" t="s">
        <v>58</v>
      </c>
      <c r="D271" s="4"/>
      <c r="E271" s="5" t="s">
        <v>59</v>
      </c>
      <c r="F271" s="33">
        <v>6362.1709999999994</v>
      </c>
    </row>
    <row r="272" spans="1:6" ht="51">
      <c r="A272" s="4"/>
      <c r="B272" s="2"/>
      <c r="C272" s="2" t="s">
        <v>60</v>
      </c>
      <c r="D272" s="4"/>
      <c r="E272" s="5" t="s">
        <v>61</v>
      </c>
      <c r="F272" s="33">
        <v>5626.6229999999996</v>
      </c>
    </row>
    <row r="273" spans="1:6" ht="25.5">
      <c r="A273" s="4"/>
      <c r="B273" s="2"/>
      <c r="C273" s="2"/>
      <c r="D273" s="4">
        <v>600</v>
      </c>
      <c r="E273" s="5" t="s">
        <v>15</v>
      </c>
      <c r="F273" s="19">
        <v>5626.6229999999996</v>
      </c>
    </row>
    <row r="274" spans="1:6">
      <c r="A274" s="4"/>
      <c r="B274" s="2"/>
      <c r="C274" s="2" t="s">
        <v>62</v>
      </c>
      <c r="D274" s="4"/>
      <c r="E274" s="5" t="s">
        <v>63</v>
      </c>
      <c r="F274" s="33">
        <v>94.585999999999999</v>
      </c>
    </row>
    <row r="275" spans="1:6" ht="25.5">
      <c r="A275" s="4"/>
      <c r="B275" s="2"/>
      <c r="C275" s="2"/>
      <c r="D275" s="4">
        <v>600</v>
      </c>
      <c r="E275" s="5" t="s">
        <v>15</v>
      </c>
      <c r="F275" s="19">
        <v>94.585999999999999</v>
      </c>
    </row>
    <row r="276" spans="1:6" ht="25.5">
      <c r="A276" s="4"/>
      <c r="B276" s="2"/>
      <c r="C276" s="2" t="s">
        <v>64</v>
      </c>
      <c r="D276" s="4"/>
      <c r="E276" s="5" t="s">
        <v>65</v>
      </c>
      <c r="F276" s="33">
        <v>356.05799999999999</v>
      </c>
    </row>
    <row r="277" spans="1:6" ht="25.5">
      <c r="A277" s="4"/>
      <c r="B277" s="2"/>
      <c r="C277" s="2"/>
      <c r="D277" s="4">
        <v>600</v>
      </c>
      <c r="E277" s="5" t="s">
        <v>15</v>
      </c>
      <c r="F277" s="19">
        <v>356.05799999999999</v>
      </c>
    </row>
    <row r="278" spans="1:6">
      <c r="A278" s="4"/>
      <c r="B278" s="2"/>
      <c r="C278" s="2" t="s">
        <v>66</v>
      </c>
      <c r="D278" s="4"/>
      <c r="E278" s="5" t="s">
        <v>67</v>
      </c>
      <c r="F278" s="33">
        <v>228.2</v>
      </c>
    </row>
    <row r="279" spans="1:6" ht="25.5">
      <c r="A279" s="4"/>
      <c r="B279" s="2"/>
      <c r="C279" s="2"/>
      <c r="D279" s="2" t="s">
        <v>8</v>
      </c>
      <c r="E279" s="12" t="s">
        <v>9</v>
      </c>
      <c r="F279" s="19">
        <v>228.2</v>
      </c>
    </row>
    <row r="280" spans="1:6" ht="25.5">
      <c r="A280" s="4"/>
      <c r="B280" s="2"/>
      <c r="C280" s="2" t="s">
        <v>70</v>
      </c>
      <c r="D280" s="2"/>
      <c r="E280" s="5" t="s">
        <v>71</v>
      </c>
      <c r="F280" s="33">
        <v>56.704000000000001</v>
      </c>
    </row>
    <row r="281" spans="1:6" ht="25.5">
      <c r="A281" s="4"/>
      <c r="B281" s="2"/>
      <c r="C281" s="2"/>
      <c r="D281" s="4">
        <v>600</v>
      </c>
      <c r="E281" s="5" t="s">
        <v>15</v>
      </c>
      <c r="F281" s="19">
        <v>56.704000000000001</v>
      </c>
    </row>
    <row r="282" spans="1:6" ht="25.5" hidden="1">
      <c r="A282" s="4"/>
      <c r="B282" s="2"/>
      <c r="C282" s="2" t="s">
        <v>24</v>
      </c>
      <c r="D282" s="4"/>
      <c r="E282" s="5" t="s">
        <v>693</v>
      </c>
      <c r="F282" s="33">
        <v>0</v>
      </c>
    </row>
    <row r="283" spans="1:6" ht="25.5" hidden="1">
      <c r="A283" s="4"/>
      <c r="B283" s="2"/>
      <c r="C283" s="2"/>
      <c r="D283" s="4">
        <v>600</v>
      </c>
      <c r="E283" s="5" t="s">
        <v>15</v>
      </c>
      <c r="F283" s="19"/>
    </row>
    <row r="284" spans="1:6" ht="38.25">
      <c r="A284" s="4"/>
      <c r="B284" s="2"/>
      <c r="C284" s="2" t="s">
        <v>86</v>
      </c>
      <c r="D284" s="2"/>
      <c r="E284" s="5" t="s">
        <v>694</v>
      </c>
      <c r="F284" s="33">
        <v>32500.409999999996</v>
      </c>
    </row>
    <row r="285" spans="1:6" ht="25.5">
      <c r="A285" s="4"/>
      <c r="B285" s="2"/>
      <c r="C285" s="2" t="s">
        <v>88</v>
      </c>
      <c r="D285" s="2"/>
      <c r="E285" s="5" t="s">
        <v>695</v>
      </c>
      <c r="F285" s="33">
        <v>8958.3289999999997</v>
      </c>
    </row>
    <row r="286" spans="1:6" ht="51">
      <c r="A286" s="4"/>
      <c r="B286" s="2"/>
      <c r="C286" s="2"/>
      <c r="D286" s="2" t="s">
        <v>68</v>
      </c>
      <c r="E286" s="12" t="s">
        <v>69</v>
      </c>
      <c r="F286" s="19">
        <v>7846.25</v>
      </c>
    </row>
    <row r="287" spans="1:6" ht="25.5">
      <c r="A287" s="4"/>
      <c r="B287" s="2"/>
      <c r="C287" s="2"/>
      <c r="D287" s="2" t="s">
        <v>8</v>
      </c>
      <c r="E287" s="12" t="s">
        <v>9</v>
      </c>
      <c r="F287" s="19">
        <v>1098.98</v>
      </c>
    </row>
    <row r="288" spans="1:6">
      <c r="A288" s="4"/>
      <c r="B288" s="2"/>
      <c r="C288" s="2"/>
      <c r="D288" s="2" t="s">
        <v>18</v>
      </c>
      <c r="E288" s="12" t="s">
        <v>19</v>
      </c>
      <c r="F288" s="19">
        <v>13.099</v>
      </c>
    </row>
    <row r="289" spans="1:6" ht="38.25">
      <c r="A289" s="4"/>
      <c r="B289" s="2"/>
      <c r="C289" s="2" t="s">
        <v>90</v>
      </c>
      <c r="D289" s="2"/>
      <c r="E289" s="5" t="s">
        <v>91</v>
      </c>
      <c r="F289" s="33">
        <v>12547.93</v>
      </c>
    </row>
    <row r="290" spans="1:6" ht="25.5">
      <c r="A290" s="4"/>
      <c r="B290" s="2"/>
      <c r="C290" s="2"/>
      <c r="D290" s="4">
        <v>600</v>
      </c>
      <c r="E290" s="5" t="s">
        <v>15</v>
      </c>
      <c r="F290" s="19">
        <v>12547.93</v>
      </c>
    </row>
    <row r="291" spans="1:6" ht="25.5">
      <c r="A291" s="4"/>
      <c r="B291" s="2"/>
      <c r="C291" s="2" t="s">
        <v>92</v>
      </c>
      <c r="D291" s="2"/>
      <c r="E291" s="5" t="s">
        <v>93</v>
      </c>
      <c r="F291" s="33">
        <v>10994.151</v>
      </c>
    </row>
    <row r="292" spans="1:6" ht="25.5">
      <c r="A292" s="4"/>
      <c r="B292" s="2"/>
      <c r="C292" s="2"/>
      <c r="D292" s="4">
        <v>600</v>
      </c>
      <c r="E292" s="5" t="s">
        <v>15</v>
      </c>
      <c r="F292" s="19">
        <v>10994.151</v>
      </c>
    </row>
    <row r="293" spans="1:6" ht="38.25">
      <c r="A293" s="4"/>
      <c r="B293" s="2"/>
      <c r="C293" s="2" t="s">
        <v>414</v>
      </c>
      <c r="D293" s="2"/>
      <c r="E293" s="12" t="s">
        <v>677</v>
      </c>
      <c r="F293" s="33">
        <v>52.4</v>
      </c>
    </row>
    <row r="294" spans="1:6" ht="51">
      <c r="A294" s="4"/>
      <c r="B294" s="2"/>
      <c r="C294" s="2" t="s">
        <v>428</v>
      </c>
      <c r="D294" s="2"/>
      <c r="E294" s="12" t="s">
        <v>786</v>
      </c>
      <c r="F294" s="33">
        <v>52.4</v>
      </c>
    </row>
    <row r="295" spans="1:6" ht="25.5">
      <c r="A295" s="4"/>
      <c r="B295" s="2"/>
      <c r="C295" s="2" t="s">
        <v>430</v>
      </c>
      <c r="D295" s="2"/>
      <c r="E295" s="12" t="s">
        <v>431</v>
      </c>
      <c r="F295" s="19">
        <v>52.4</v>
      </c>
    </row>
    <row r="296" spans="1:6" ht="25.5">
      <c r="A296" s="4"/>
      <c r="B296" s="2"/>
      <c r="C296" s="2"/>
      <c r="D296" s="2" t="s">
        <v>8</v>
      </c>
      <c r="E296" s="12" t="s">
        <v>9</v>
      </c>
      <c r="F296" s="19">
        <v>52.4</v>
      </c>
    </row>
    <row r="297" spans="1:6" ht="25.5">
      <c r="A297" s="4"/>
      <c r="B297" s="2"/>
      <c r="C297" s="2" t="s">
        <v>491</v>
      </c>
      <c r="D297" s="2"/>
      <c r="E297" s="12" t="s">
        <v>492</v>
      </c>
      <c r="F297" s="19">
        <v>734.87099999999998</v>
      </c>
    </row>
    <row r="298" spans="1:6" ht="51">
      <c r="A298" s="4"/>
      <c r="B298" s="2"/>
      <c r="C298" s="2" t="s">
        <v>493</v>
      </c>
      <c r="D298" s="2"/>
      <c r="E298" s="12" t="s">
        <v>494</v>
      </c>
      <c r="F298" s="19">
        <v>523.971</v>
      </c>
    </row>
    <row r="299" spans="1:6" ht="51">
      <c r="A299" s="4"/>
      <c r="B299" s="2"/>
      <c r="C299" s="2" t="s">
        <v>495</v>
      </c>
      <c r="D299" s="2"/>
      <c r="E299" s="5" t="s">
        <v>496</v>
      </c>
      <c r="F299" s="33">
        <v>523.971</v>
      </c>
    </row>
    <row r="300" spans="1:6" ht="25.5">
      <c r="A300" s="4"/>
      <c r="B300" s="2"/>
      <c r="C300" s="2"/>
      <c r="D300" s="4">
        <v>600</v>
      </c>
      <c r="E300" s="5" t="s">
        <v>15</v>
      </c>
      <c r="F300" s="19">
        <v>523.971</v>
      </c>
    </row>
    <row r="301" spans="1:6" ht="38.25">
      <c r="A301" s="4"/>
      <c r="B301" s="2"/>
      <c r="C301" s="2" t="s">
        <v>501</v>
      </c>
      <c r="D301" s="2"/>
      <c r="E301" s="12" t="s">
        <v>502</v>
      </c>
      <c r="F301" s="19">
        <v>210.9</v>
      </c>
    </row>
    <row r="302" spans="1:6">
      <c r="A302" s="4"/>
      <c r="B302" s="2"/>
      <c r="C302" s="2" t="s">
        <v>507</v>
      </c>
      <c r="D302" s="4"/>
      <c r="E302" s="5" t="s">
        <v>508</v>
      </c>
      <c r="F302" s="33">
        <v>210.9</v>
      </c>
    </row>
    <row r="303" spans="1:6" ht="25.5">
      <c r="A303" s="4"/>
      <c r="B303" s="2"/>
      <c r="C303" s="2"/>
      <c r="D303" s="4">
        <v>600</v>
      </c>
      <c r="E303" s="5" t="s">
        <v>15</v>
      </c>
      <c r="F303" s="19">
        <v>210.9</v>
      </c>
    </row>
    <row r="304" spans="1:6" ht="25.5">
      <c r="A304" s="4"/>
      <c r="B304" s="2"/>
      <c r="C304" s="2" t="s">
        <v>509</v>
      </c>
      <c r="D304" s="2"/>
      <c r="E304" s="12" t="s">
        <v>510</v>
      </c>
      <c r="F304" s="19">
        <v>23.86</v>
      </c>
    </row>
    <row r="305" spans="1:6" ht="51">
      <c r="A305" s="4"/>
      <c r="B305" s="2"/>
      <c r="C305" s="2" t="s">
        <v>511</v>
      </c>
      <c r="D305" s="2"/>
      <c r="E305" s="12" t="s">
        <v>512</v>
      </c>
      <c r="F305" s="19">
        <v>23.86</v>
      </c>
    </row>
    <row r="306" spans="1:6" ht="38.25">
      <c r="A306" s="4"/>
      <c r="B306" s="2"/>
      <c r="C306" s="2" t="s">
        <v>519</v>
      </c>
      <c r="D306" s="4"/>
      <c r="E306" s="5" t="s">
        <v>520</v>
      </c>
      <c r="F306" s="33">
        <v>23.86</v>
      </c>
    </row>
    <row r="307" spans="1:6" ht="25.5">
      <c r="A307" s="4"/>
      <c r="B307" s="2"/>
      <c r="C307" s="2"/>
      <c r="D307" s="4">
        <v>600</v>
      </c>
      <c r="E307" s="5" t="s">
        <v>15</v>
      </c>
      <c r="F307" s="19">
        <v>23.86</v>
      </c>
    </row>
    <row r="308" spans="1:6">
      <c r="A308" s="4"/>
      <c r="B308" s="2" t="s">
        <v>684</v>
      </c>
      <c r="C308" s="2"/>
      <c r="D308" s="4"/>
      <c r="E308" s="5" t="s">
        <v>685</v>
      </c>
      <c r="F308" s="33">
        <v>74132.399000000005</v>
      </c>
    </row>
    <row r="309" spans="1:6">
      <c r="A309" s="4"/>
      <c r="B309" s="2" t="s">
        <v>686</v>
      </c>
      <c r="C309" s="2"/>
      <c r="D309" s="4"/>
      <c r="E309" s="54" t="s">
        <v>687</v>
      </c>
      <c r="F309" s="33">
        <v>48455.57</v>
      </c>
    </row>
    <row r="310" spans="1:6" ht="25.5">
      <c r="A310" s="4"/>
      <c r="B310" s="2"/>
      <c r="C310" s="2" t="s">
        <v>2</v>
      </c>
      <c r="D310" s="2"/>
      <c r="E310" s="12" t="s">
        <v>3</v>
      </c>
      <c r="F310" s="33">
        <v>13027.343000000001</v>
      </c>
    </row>
    <row r="311" spans="1:6" ht="38.25">
      <c r="A311" s="4"/>
      <c r="B311" s="2"/>
      <c r="C311" s="2" t="s">
        <v>4</v>
      </c>
      <c r="D311" s="2"/>
      <c r="E311" s="12" t="s">
        <v>5</v>
      </c>
      <c r="F311" s="33">
        <v>227.291</v>
      </c>
    </row>
    <row r="312" spans="1:6" ht="38.25">
      <c r="A312" s="4"/>
      <c r="B312" s="2"/>
      <c r="C312" s="2" t="s">
        <v>24</v>
      </c>
      <c r="D312" s="4"/>
      <c r="E312" s="5" t="s">
        <v>25</v>
      </c>
      <c r="F312" s="19">
        <v>227.291</v>
      </c>
    </row>
    <row r="313" spans="1:6" ht="25.5">
      <c r="A313" s="4"/>
      <c r="B313" s="2"/>
      <c r="C313" s="2"/>
      <c r="D313" s="2" t="s">
        <v>8</v>
      </c>
      <c r="E313" s="12" t="s">
        <v>9</v>
      </c>
      <c r="F313" s="19">
        <v>2.2839999999999998</v>
      </c>
    </row>
    <row r="314" spans="1:6">
      <c r="A314" s="4"/>
      <c r="B314" s="2"/>
      <c r="C314" s="2"/>
      <c r="D314" s="2" t="s">
        <v>26</v>
      </c>
      <c r="E314" s="5" t="s">
        <v>27</v>
      </c>
      <c r="F314" s="19">
        <v>225.00700000000001</v>
      </c>
    </row>
    <row r="315" spans="1:6" ht="38.25">
      <c r="A315" s="4"/>
      <c r="B315" s="2"/>
      <c r="C315" s="2" t="s">
        <v>32</v>
      </c>
      <c r="D315" s="4"/>
      <c r="E315" s="5" t="s">
        <v>33</v>
      </c>
      <c r="F315" s="33">
        <v>83.236999999999995</v>
      </c>
    </row>
    <row r="316" spans="1:6" ht="51">
      <c r="A316" s="4"/>
      <c r="B316" s="2"/>
      <c r="C316" s="2" t="s">
        <v>34</v>
      </c>
      <c r="D316" s="4"/>
      <c r="E316" s="5" t="s">
        <v>35</v>
      </c>
      <c r="F316" s="33">
        <v>2.3969999999999998</v>
      </c>
    </row>
    <row r="317" spans="1:6">
      <c r="A317" s="4"/>
      <c r="B317" s="2"/>
      <c r="C317" s="2"/>
      <c r="D317" s="4">
        <v>300</v>
      </c>
      <c r="E317" s="5" t="s">
        <v>27</v>
      </c>
      <c r="F317" s="19">
        <v>2.3969999999999998</v>
      </c>
    </row>
    <row r="318" spans="1:6" ht="25.5">
      <c r="A318" s="4"/>
      <c r="B318" s="2"/>
      <c r="C318" s="2" t="s">
        <v>36</v>
      </c>
      <c r="D318" s="2"/>
      <c r="E318" s="5" t="s">
        <v>37</v>
      </c>
      <c r="F318" s="33">
        <v>20</v>
      </c>
    </row>
    <row r="319" spans="1:6">
      <c r="A319" s="4"/>
      <c r="B319" s="2"/>
      <c r="C319" s="2"/>
      <c r="D319" s="2" t="s">
        <v>26</v>
      </c>
      <c r="E319" s="5" t="s">
        <v>27</v>
      </c>
      <c r="F319" s="19">
        <v>20</v>
      </c>
    </row>
    <row r="320" spans="1:6" ht="51">
      <c r="A320" s="4"/>
      <c r="B320" s="2"/>
      <c r="C320" s="2" t="s">
        <v>38</v>
      </c>
      <c r="D320" s="2"/>
      <c r="E320" s="5" t="s">
        <v>39</v>
      </c>
      <c r="F320" s="33">
        <v>60.84</v>
      </c>
    </row>
    <row r="321" spans="1:6">
      <c r="A321" s="4"/>
      <c r="B321" s="2"/>
      <c r="C321" s="2"/>
      <c r="D321" s="2" t="s">
        <v>26</v>
      </c>
      <c r="E321" s="5" t="s">
        <v>27</v>
      </c>
      <c r="F321" s="19">
        <v>60.84</v>
      </c>
    </row>
    <row r="322" spans="1:6" ht="51" hidden="1">
      <c r="A322" s="4"/>
      <c r="B322" s="2"/>
      <c r="C322" s="2" t="s">
        <v>50</v>
      </c>
      <c r="D322" s="4"/>
      <c r="E322" s="5" t="s">
        <v>51</v>
      </c>
      <c r="F322" s="19">
        <v>0</v>
      </c>
    </row>
    <row r="323" spans="1:6" ht="25.5" hidden="1">
      <c r="A323" s="4"/>
      <c r="B323" s="2"/>
      <c r="C323" s="2"/>
      <c r="D323" s="2" t="s">
        <v>8</v>
      </c>
      <c r="E323" s="12" t="s">
        <v>9</v>
      </c>
      <c r="F323" s="19"/>
    </row>
    <row r="324" spans="1:6" hidden="1">
      <c r="A324" s="4"/>
      <c r="B324" s="2"/>
      <c r="C324" s="2"/>
      <c r="D324" s="2" t="s">
        <v>26</v>
      </c>
      <c r="E324" s="5" t="s">
        <v>27</v>
      </c>
      <c r="F324" s="19"/>
    </row>
    <row r="325" spans="1:6" ht="51">
      <c r="A325" s="4"/>
      <c r="B325" s="2"/>
      <c r="C325" s="2" t="s">
        <v>58</v>
      </c>
      <c r="D325" s="4"/>
      <c r="E325" s="5" t="s">
        <v>59</v>
      </c>
      <c r="F325" s="33">
        <v>12716.815000000001</v>
      </c>
    </row>
    <row r="326" spans="1:6" ht="25.5">
      <c r="A326" s="4"/>
      <c r="B326" s="2"/>
      <c r="C326" s="2" t="s">
        <v>64</v>
      </c>
      <c r="D326" s="4"/>
      <c r="E326" s="5" t="s">
        <v>65</v>
      </c>
      <c r="F326" s="33">
        <v>23</v>
      </c>
    </row>
    <row r="327" spans="1:6">
      <c r="A327" s="4"/>
      <c r="B327" s="2"/>
      <c r="C327" s="2"/>
      <c r="D327" s="2" t="s">
        <v>26</v>
      </c>
      <c r="E327" s="5" t="s">
        <v>27</v>
      </c>
      <c r="F327" s="19">
        <v>23</v>
      </c>
    </row>
    <row r="328" spans="1:6" ht="25.5">
      <c r="A328" s="4"/>
      <c r="B328" s="2"/>
      <c r="C328" s="2" t="s">
        <v>70</v>
      </c>
      <c r="D328" s="2"/>
      <c r="E328" s="5" t="s">
        <v>71</v>
      </c>
      <c r="F328" s="33">
        <v>200</v>
      </c>
    </row>
    <row r="329" spans="1:6">
      <c r="A329" s="4"/>
      <c r="B329" s="2"/>
      <c r="C329" s="2"/>
      <c r="D329" s="2" t="s">
        <v>26</v>
      </c>
      <c r="E329" s="5" t="s">
        <v>27</v>
      </c>
      <c r="F329" s="19">
        <v>200</v>
      </c>
    </row>
    <row r="330" spans="1:6" ht="51">
      <c r="A330" s="4"/>
      <c r="B330" s="2"/>
      <c r="C330" s="2" t="s">
        <v>72</v>
      </c>
      <c r="D330" s="2"/>
      <c r="E330" s="5" t="s">
        <v>73</v>
      </c>
      <c r="F330" s="19">
        <v>397.62599999999998</v>
      </c>
    </row>
    <row r="331" spans="1:6" ht="25.5">
      <c r="A331" s="4"/>
      <c r="B331" s="2"/>
      <c r="C331" s="2"/>
      <c r="D331" s="2" t="s">
        <v>8</v>
      </c>
      <c r="E331" s="12" t="s">
        <v>9</v>
      </c>
      <c r="F331" s="19"/>
    </row>
    <row r="332" spans="1:6">
      <c r="A332" s="4"/>
      <c r="B332" s="2"/>
      <c r="C332" s="2"/>
      <c r="D332" s="2" t="s">
        <v>26</v>
      </c>
      <c r="E332" s="5" t="s">
        <v>27</v>
      </c>
      <c r="F332" s="19">
        <v>397.62599999999998</v>
      </c>
    </row>
    <row r="333" spans="1:6" ht="63.75">
      <c r="A333" s="4"/>
      <c r="B333" s="2"/>
      <c r="C333" s="2" t="s">
        <v>74</v>
      </c>
      <c r="D333" s="2"/>
      <c r="E333" s="5" t="s">
        <v>75</v>
      </c>
      <c r="F333" s="19">
        <v>12096.189</v>
      </c>
    </row>
    <row r="334" spans="1:6">
      <c r="A334" s="4"/>
      <c r="B334" s="2"/>
      <c r="C334" s="2"/>
      <c r="D334" s="2" t="s">
        <v>26</v>
      </c>
      <c r="E334" s="5" t="s">
        <v>27</v>
      </c>
      <c r="F334" s="19">
        <v>2333.1320000000001</v>
      </c>
    </row>
    <row r="335" spans="1:6" ht="25.5">
      <c r="A335" s="4"/>
      <c r="B335" s="2"/>
      <c r="C335" s="2"/>
      <c r="D335" s="4">
        <v>600</v>
      </c>
      <c r="E335" s="5" t="s">
        <v>15</v>
      </c>
      <c r="F335" s="19">
        <v>9763.0570000000007</v>
      </c>
    </row>
    <row r="336" spans="1:6" ht="25.5">
      <c r="A336" s="4"/>
      <c r="B336" s="2"/>
      <c r="C336" s="2" t="s">
        <v>491</v>
      </c>
      <c r="D336" s="2"/>
      <c r="E336" s="12" t="s">
        <v>492</v>
      </c>
      <c r="F336" s="19">
        <v>35274.430999999997</v>
      </c>
    </row>
    <row r="337" spans="1:6" ht="51">
      <c r="A337" s="4"/>
      <c r="B337" s="2"/>
      <c r="C337" s="2" t="s">
        <v>493</v>
      </c>
      <c r="D337" s="2"/>
      <c r="E337" s="12" t="s">
        <v>494</v>
      </c>
      <c r="F337" s="19">
        <v>35274.430999999997</v>
      </c>
    </row>
    <row r="338" spans="1:6" ht="25.5">
      <c r="A338" s="4"/>
      <c r="B338" s="2"/>
      <c r="C338" s="2" t="s">
        <v>497</v>
      </c>
      <c r="D338" s="4"/>
      <c r="E338" s="5" t="s">
        <v>498</v>
      </c>
      <c r="F338" s="19">
        <v>11577.690999999999</v>
      </c>
    </row>
    <row r="339" spans="1:6">
      <c r="A339" s="4"/>
      <c r="B339" s="2"/>
      <c r="C339" s="2"/>
      <c r="D339" s="2" t="s">
        <v>26</v>
      </c>
      <c r="E339" s="5" t="s">
        <v>27</v>
      </c>
      <c r="F339" s="19">
        <v>2441.2109999999998</v>
      </c>
    </row>
    <row r="340" spans="1:6" ht="25.5">
      <c r="A340" s="4"/>
      <c r="B340" s="2"/>
      <c r="C340" s="2"/>
      <c r="D340" s="4">
        <v>600</v>
      </c>
      <c r="E340" s="5" t="s">
        <v>15</v>
      </c>
      <c r="F340" s="19">
        <v>9136.48</v>
      </c>
    </row>
    <row r="341" spans="1:6" ht="25.5">
      <c r="A341" s="4"/>
      <c r="B341" s="2"/>
      <c r="C341" s="2" t="s">
        <v>499</v>
      </c>
      <c r="D341" s="4"/>
      <c r="E341" s="5" t="s">
        <v>500</v>
      </c>
      <c r="F341" s="33">
        <v>23696.74</v>
      </c>
    </row>
    <row r="342" spans="1:6" ht="25.5">
      <c r="A342" s="4"/>
      <c r="B342" s="2"/>
      <c r="C342" s="2"/>
      <c r="D342" s="4">
        <v>600</v>
      </c>
      <c r="E342" s="5" t="s">
        <v>15</v>
      </c>
      <c r="F342" s="19">
        <v>23696.74</v>
      </c>
    </row>
    <row r="343" spans="1:6">
      <c r="A343" s="4"/>
      <c r="B343" s="2"/>
      <c r="C343" s="2" t="s">
        <v>598</v>
      </c>
      <c r="D343" s="4"/>
      <c r="E343" s="5" t="s">
        <v>124</v>
      </c>
      <c r="F343" s="19">
        <v>153.79599999999999</v>
      </c>
    </row>
    <row r="344" spans="1:6" ht="25.5">
      <c r="A344" s="4"/>
      <c r="B344" s="2"/>
      <c r="C344" s="2" t="s">
        <v>599</v>
      </c>
      <c r="D344" s="4"/>
      <c r="E344" s="5" t="s">
        <v>600</v>
      </c>
      <c r="F344" s="19">
        <v>153.79599999999999</v>
      </c>
    </row>
    <row r="345" spans="1:6" ht="51">
      <c r="A345" s="4"/>
      <c r="B345" s="2"/>
      <c r="C345" s="2" t="s">
        <v>623</v>
      </c>
      <c r="D345" s="2"/>
      <c r="E345" s="12" t="s">
        <v>51</v>
      </c>
      <c r="F345" s="33">
        <v>8.7959999999999994</v>
      </c>
    </row>
    <row r="346" spans="1:6">
      <c r="A346" s="4"/>
      <c r="B346" s="2"/>
      <c r="C346" s="2"/>
      <c r="D346" s="2" t="s">
        <v>26</v>
      </c>
      <c r="E346" s="5" t="s">
        <v>27</v>
      </c>
      <c r="F346" s="19">
        <v>8.7959999999999994</v>
      </c>
    </row>
    <row r="347" spans="1:6" ht="29.25" customHeight="1">
      <c r="A347" s="4"/>
      <c r="B347" s="2"/>
      <c r="C347" s="2" t="s">
        <v>660</v>
      </c>
      <c r="D347" s="2"/>
      <c r="E347" s="12" t="s">
        <v>661</v>
      </c>
      <c r="F347" s="33">
        <v>145</v>
      </c>
    </row>
    <row r="348" spans="1:6" ht="25.5">
      <c r="A348" s="4"/>
      <c r="B348" s="2"/>
      <c r="C348" s="2"/>
      <c r="D348" s="4">
        <v>600</v>
      </c>
      <c r="E348" s="5" t="s">
        <v>15</v>
      </c>
      <c r="F348" s="19">
        <v>145</v>
      </c>
    </row>
    <row r="349" spans="1:6">
      <c r="A349" s="4"/>
      <c r="B349" s="2" t="s">
        <v>696</v>
      </c>
      <c r="C349" s="2"/>
      <c r="D349" s="2"/>
      <c r="E349" s="54" t="s">
        <v>697</v>
      </c>
      <c r="F349" s="33">
        <v>25676.829000000002</v>
      </c>
    </row>
    <row r="350" spans="1:6" ht="25.5">
      <c r="A350" s="4"/>
      <c r="B350" s="2"/>
      <c r="C350" s="2" t="s">
        <v>491</v>
      </c>
      <c r="D350" s="2"/>
      <c r="E350" s="12" t="s">
        <v>492</v>
      </c>
      <c r="F350" s="33">
        <v>25676.829000000002</v>
      </c>
    </row>
    <row r="351" spans="1:6" ht="51">
      <c r="A351" s="4"/>
      <c r="B351" s="2"/>
      <c r="C351" s="2" t="s">
        <v>493</v>
      </c>
      <c r="D351" s="2"/>
      <c r="E351" s="12" t="s">
        <v>494</v>
      </c>
      <c r="F351" s="33">
        <v>25676.829000000002</v>
      </c>
    </row>
    <row r="352" spans="1:6" ht="51">
      <c r="A352" s="4"/>
      <c r="B352" s="2"/>
      <c r="C352" s="2" t="s">
        <v>495</v>
      </c>
      <c r="D352" s="2"/>
      <c r="E352" s="5" t="s">
        <v>496</v>
      </c>
      <c r="F352" s="19">
        <v>25676.829000000002</v>
      </c>
    </row>
    <row r="353" spans="1:6" ht="25.5">
      <c r="A353" s="4"/>
      <c r="B353" s="2"/>
      <c r="C353" s="2"/>
      <c r="D353" s="2" t="s">
        <v>8</v>
      </c>
      <c r="E353" s="12" t="s">
        <v>9</v>
      </c>
      <c r="F353" s="19">
        <v>252.821</v>
      </c>
    </row>
    <row r="354" spans="1:6">
      <c r="A354" s="4"/>
      <c r="B354" s="2"/>
      <c r="C354" s="2"/>
      <c r="D354" s="2" t="s">
        <v>26</v>
      </c>
      <c r="E354" s="5" t="s">
        <v>27</v>
      </c>
      <c r="F354" s="19">
        <v>25424.008000000002</v>
      </c>
    </row>
    <row r="355" spans="1:6" ht="25.5">
      <c r="A355" s="13">
        <v>905</v>
      </c>
      <c r="B355" s="1"/>
      <c r="C355" s="1"/>
      <c r="D355" s="1"/>
      <c r="E355" s="53" t="s">
        <v>702</v>
      </c>
      <c r="F355" s="117">
        <v>65743.115000000005</v>
      </c>
    </row>
    <row r="356" spans="1:6">
      <c r="A356" s="4"/>
      <c r="B356" s="2" t="s">
        <v>703</v>
      </c>
      <c r="C356" s="2"/>
      <c r="D356" s="2"/>
      <c r="E356" s="12" t="s">
        <v>704</v>
      </c>
      <c r="F356" s="33">
        <v>20210.589</v>
      </c>
    </row>
    <row r="357" spans="1:6" ht="38.25">
      <c r="A357" s="4"/>
      <c r="B357" s="2" t="s">
        <v>705</v>
      </c>
      <c r="C357" s="2"/>
      <c r="D357" s="2"/>
      <c r="E357" s="56" t="s">
        <v>706</v>
      </c>
      <c r="F357" s="33">
        <v>20148.990000000002</v>
      </c>
    </row>
    <row r="358" spans="1:6" ht="38.25">
      <c r="A358" s="4"/>
      <c r="B358" s="2"/>
      <c r="C358" s="2" t="s">
        <v>414</v>
      </c>
      <c r="D358" s="2"/>
      <c r="E358" s="12" t="s">
        <v>415</v>
      </c>
      <c r="F358" s="33">
        <v>88.257000000000005</v>
      </c>
    </row>
    <row r="359" spans="1:6" ht="51">
      <c r="A359" s="4"/>
      <c r="B359" s="2"/>
      <c r="C359" s="2" t="s">
        <v>428</v>
      </c>
      <c r="D359" s="2"/>
      <c r="E359" s="12" t="s">
        <v>786</v>
      </c>
      <c r="F359" s="33">
        <v>88.257000000000005</v>
      </c>
    </row>
    <row r="360" spans="1:6" ht="25.5">
      <c r="A360" s="4"/>
      <c r="B360" s="2"/>
      <c r="C360" s="2" t="s">
        <v>430</v>
      </c>
      <c r="D360" s="2"/>
      <c r="E360" s="12" t="s">
        <v>431</v>
      </c>
      <c r="F360" s="19">
        <v>88.257000000000005</v>
      </c>
    </row>
    <row r="361" spans="1:6" ht="51">
      <c r="A361" s="4"/>
      <c r="B361" s="2"/>
      <c r="C361" s="2"/>
      <c r="D361" s="2" t="s">
        <v>68</v>
      </c>
      <c r="E361" s="12" t="s">
        <v>69</v>
      </c>
      <c r="F361" s="19">
        <v>55.356999999999999</v>
      </c>
    </row>
    <row r="362" spans="1:6" ht="25.5">
      <c r="A362" s="4"/>
      <c r="B362" s="2"/>
      <c r="C362" s="2"/>
      <c r="D362" s="2" t="s">
        <v>8</v>
      </c>
      <c r="E362" s="12" t="s">
        <v>9</v>
      </c>
      <c r="F362" s="19">
        <v>32.9</v>
      </c>
    </row>
    <row r="363" spans="1:6" ht="25.5">
      <c r="A363" s="4"/>
      <c r="B363" s="2"/>
      <c r="C363" s="2" t="s">
        <v>453</v>
      </c>
      <c r="D363" s="2"/>
      <c r="E363" s="12" t="s">
        <v>454</v>
      </c>
      <c r="F363" s="33">
        <v>19185.400000000001</v>
      </c>
    </row>
    <row r="364" spans="1:6" ht="51">
      <c r="A364" s="4"/>
      <c r="B364" s="2"/>
      <c r="C364" s="2" t="s">
        <v>464</v>
      </c>
      <c r="D364" s="2"/>
      <c r="E364" s="12" t="s">
        <v>465</v>
      </c>
      <c r="F364" s="33">
        <v>19185.400000000001</v>
      </c>
    </row>
    <row r="365" spans="1:6" ht="25.5">
      <c r="A365" s="4"/>
      <c r="B365" s="2"/>
      <c r="C365" s="2" t="s">
        <v>466</v>
      </c>
      <c r="D365" s="2"/>
      <c r="E365" s="12" t="s">
        <v>89</v>
      </c>
      <c r="F365" s="33">
        <v>19185.400000000001</v>
      </c>
    </row>
    <row r="366" spans="1:6" ht="51">
      <c r="A366" s="4"/>
      <c r="B366" s="2"/>
      <c r="C366" s="2"/>
      <c r="D366" s="2" t="s">
        <v>68</v>
      </c>
      <c r="E366" s="12" t="s">
        <v>69</v>
      </c>
      <c r="F366" s="19">
        <v>18010.7</v>
      </c>
    </row>
    <row r="367" spans="1:6" ht="25.5">
      <c r="A367" s="4"/>
      <c r="B367" s="2"/>
      <c r="C367" s="2"/>
      <c r="D367" s="2" t="s">
        <v>8</v>
      </c>
      <c r="E367" s="12" t="s">
        <v>9</v>
      </c>
      <c r="F367" s="19">
        <v>1170.6089999999999</v>
      </c>
    </row>
    <row r="368" spans="1:6">
      <c r="A368" s="4"/>
      <c r="B368" s="2"/>
      <c r="C368" s="2"/>
      <c r="D368" s="2" t="s">
        <v>18</v>
      </c>
      <c r="E368" s="12" t="s">
        <v>19</v>
      </c>
      <c r="F368" s="19">
        <v>4.0910000000000002</v>
      </c>
    </row>
    <row r="369" spans="1:6">
      <c r="A369" s="4"/>
      <c r="B369" s="2"/>
      <c r="C369" s="2" t="s">
        <v>598</v>
      </c>
      <c r="D369" s="4"/>
      <c r="E369" s="5" t="s">
        <v>124</v>
      </c>
      <c r="F369" s="33">
        <v>875.33300000000008</v>
      </c>
    </row>
    <row r="370" spans="1:6" ht="25.5">
      <c r="A370" s="4"/>
      <c r="B370" s="2"/>
      <c r="C370" s="2" t="s">
        <v>599</v>
      </c>
      <c r="D370" s="4"/>
      <c r="E370" s="5" t="s">
        <v>600</v>
      </c>
      <c r="F370" s="33">
        <v>33.6</v>
      </c>
    </row>
    <row r="371" spans="1:6" ht="25.5">
      <c r="A371" s="4"/>
      <c r="B371" s="2"/>
      <c r="C371" s="2" t="s">
        <v>619</v>
      </c>
      <c r="D371" s="2"/>
      <c r="E371" s="5" t="s">
        <v>620</v>
      </c>
      <c r="F371" s="33">
        <v>33.6</v>
      </c>
    </row>
    <row r="372" spans="1:6" ht="51">
      <c r="A372" s="4"/>
      <c r="B372" s="2"/>
      <c r="C372" s="2"/>
      <c r="D372" s="2" t="s">
        <v>68</v>
      </c>
      <c r="E372" s="12" t="s">
        <v>69</v>
      </c>
      <c r="F372" s="19">
        <v>28.35</v>
      </c>
    </row>
    <row r="373" spans="1:6" ht="25.5">
      <c r="A373" s="4"/>
      <c r="B373" s="2"/>
      <c r="C373" s="2"/>
      <c r="D373" s="2" t="s">
        <v>8</v>
      </c>
      <c r="E373" s="12" t="s">
        <v>9</v>
      </c>
      <c r="F373" s="19">
        <v>4.25</v>
      </c>
    </row>
    <row r="374" spans="1:6">
      <c r="A374" s="4"/>
      <c r="B374" s="2"/>
      <c r="C374" s="2"/>
      <c r="D374" s="2" t="s">
        <v>18</v>
      </c>
      <c r="E374" s="12" t="s">
        <v>19</v>
      </c>
      <c r="F374" s="19">
        <v>1</v>
      </c>
    </row>
    <row r="375" spans="1:6" ht="25.5">
      <c r="A375" s="4"/>
      <c r="B375" s="2"/>
      <c r="C375" s="2" t="s">
        <v>626</v>
      </c>
      <c r="D375" s="2"/>
      <c r="E375" s="12" t="s">
        <v>627</v>
      </c>
      <c r="F375" s="33">
        <v>841.73300000000006</v>
      </c>
    </row>
    <row r="376" spans="1:6" ht="25.5">
      <c r="A376" s="4"/>
      <c r="B376" s="2"/>
      <c r="C376" s="2" t="s">
        <v>628</v>
      </c>
      <c r="D376" s="2"/>
      <c r="E376" s="12" t="s">
        <v>629</v>
      </c>
      <c r="F376" s="33">
        <v>841.73300000000006</v>
      </c>
    </row>
    <row r="377" spans="1:6" ht="51">
      <c r="A377" s="4"/>
      <c r="B377" s="2"/>
      <c r="C377" s="2"/>
      <c r="D377" s="2" t="s">
        <v>68</v>
      </c>
      <c r="E377" s="12" t="s">
        <v>69</v>
      </c>
      <c r="F377" s="19">
        <v>789.93299999999999</v>
      </c>
    </row>
    <row r="378" spans="1:6" ht="25.5">
      <c r="A378" s="4"/>
      <c r="B378" s="2"/>
      <c r="C378" s="2"/>
      <c r="D378" s="2" t="s">
        <v>8</v>
      </c>
      <c r="E378" s="12" t="s">
        <v>9</v>
      </c>
      <c r="F378" s="19">
        <v>51.411000000000001</v>
      </c>
    </row>
    <row r="379" spans="1:6">
      <c r="A379" s="4"/>
      <c r="B379" s="2"/>
      <c r="C379" s="2"/>
      <c r="D379" s="2" t="s">
        <v>18</v>
      </c>
      <c r="E379" s="12" t="s">
        <v>19</v>
      </c>
      <c r="F379" s="19">
        <v>0.38900000000000001</v>
      </c>
    </row>
    <row r="380" spans="1:6">
      <c r="A380" s="4"/>
      <c r="B380" s="11" t="s">
        <v>707</v>
      </c>
      <c r="C380" s="11"/>
      <c r="D380" s="11"/>
      <c r="E380" s="60" t="s">
        <v>708</v>
      </c>
      <c r="F380" s="19">
        <v>61.598999999999997</v>
      </c>
    </row>
    <row r="381" spans="1:6">
      <c r="A381" s="4"/>
      <c r="B381" s="11"/>
      <c r="C381" s="2" t="s">
        <v>598</v>
      </c>
      <c r="D381" s="4"/>
      <c r="E381" s="5" t="s">
        <v>124</v>
      </c>
      <c r="F381" s="19">
        <v>61.598999999999997</v>
      </c>
    </row>
    <row r="382" spans="1:6" ht="25.5">
      <c r="A382" s="4"/>
      <c r="B382" s="11"/>
      <c r="C382" s="2" t="s">
        <v>599</v>
      </c>
      <c r="D382" s="4"/>
      <c r="E382" s="5" t="s">
        <v>600</v>
      </c>
      <c r="F382" s="19">
        <v>61.598999999999997</v>
      </c>
    </row>
    <row r="383" spans="1:6" ht="38.25">
      <c r="A383" s="4"/>
      <c r="B383" s="2"/>
      <c r="C383" s="10" t="s">
        <v>613</v>
      </c>
      <c r="D383" s="11"/>
      <c r="E383" s="59" t="s">
        <v>614</v>
      </c>
      <c r="F383" s="33">
        <v>61.598999999999997</v>
      </c>
    </row>
    <row r="384" spans="1:6">
      <c r="A384" s="4"/>
      <c r="B384" s="2"/>
      <c r="C384" s="10"/>
      <c r="D384" s="10" t="s">
        <v>459</v>
      </c>
      <c r="E384" s="61" t="s">
        <v>124</v>
      </c>
      <c r="F384" s="118">
        <v>61.598999999999997</v>
      </c>
    </row>
    <row r="385" spans="1:6">
      <c r="A385" s="4"/>
      <c r="B385" s="2" t="s">
        <v>678</v>
      </c>
      <c r="C385" s="2"/>
      <c r="D385" s="2"/>
      <c r="E385" s="12" t="s">
        <v>679</v>
      </c>
      <c r="F385" s="19">
        <v>1080.3040000000001</v>
      </c>
    </row>
    <row r="386" spans="1:6">
      <c r="A386" s="4"/>
      <c r="B386" s="2" t="s">
        <v>680</v>
      </c>
      <c r="C386" s="2"/>
      <c r="D386" s="2"/>
      <c r="E386" s="56" t="s">
        <v>681</v>
      </c>
      <c r="F386" s="19">
        <v>1080.3040000000001</v>
      </c>
    </row>
    <row r="387" spans="1:6">
      <c r="A387" s="4"/>
      <c r="B387" s="2"/>
      <c r="C387" s="2" t="s">
        <v>598</v>
      </c>
      <c r="D387" s="4"/>
      <c r="E387" s="5" t="s">
        <v>124</v>
      </c>
      <c r="F387" s="19">
        <v>1080.3040000000001</v>
      </c>
    </row>
    <row r="388" spans="1:6" ht="25.5">
      <c r="A388" s="4"/>
      <c r="B388" s="2"/>
      <c r="C388" s="2" t="s">
        <v>599</v>
      </c>
      <c r="D388" s="4"/>
      <c r="E388" s="5" t="s">
        <v>600</v>
      </c>
      <c r="F388" s="19">
        <v>1080.3040000000001</v>
      </c>
    </row>
    <row r="389" spans="1:6" ht="38.25">
      <c r="A389" s="4"/>
      <c r="B389" s="2"/>
      <c r="C389" s="2" t="s">
        <v>601</v>
      </c>
      <c r="D389" s="4"/>
      <c r="E389" s="59" t="s">
        <v>97</v>
      </c>
      <c r="F389" s="33">
        <v>1080.3040000000001</v>
      </c>
    </row>
    <row r="390" spans="1:6">
      <c r="A390" s="4"/>
      <c r="B390" s="2"/>
      <c r="C390" s="10"/>
      <c r="D390" s="10" t="s">
        <v>459</v>
      </c>
      <c r="E390" s="61" t="s">
        <v>124</v>
      </c>
      <c r="F390" s="19">
        <v>1080.3040000000001</v>
      </c>
    </row>
    <row r="391" spans="1:6" ht="38.25">
      <c r="A391" s="4"/>
      <c r="B391" s="2" t="s">
        <v>709</v>
      </c>
      <c r="C391" s="2"/>
      <c r="D391" s="2"/>
      <c r="E391" s="12" t="s">
        <v>710</v>
      </c>
      <c r="F391" s="33">
        <v>44452.222000000002</v>
      </c>
    </row>
    <row r="392" spans="1:6" ht="38.25">
      <c r="A392" s="4"/>
      <c r="B392" s="2" t="s">
        <v>711</v>
      </c>
      <c r="C392" s="2"/>
      <c r="D392" s="2"/>
      <c r="E392" s="56" t="s">
        <v>712</v>
      </c>
      <c r="F392" s="33">
        <v>44452.222000000002</v>
      </c>
    </row>
    <row r="393" spans="1:6" ht="25.5">
      <c r="A393" s="4"/>
      <c r="B393" s="2"/>
      <c r="C393" s="2" t="s">
        <v>453</v>
      </c>
      <c r="D393" s="2"/>
      <c r="E393" s="12" t="s">
        <v>454</v>
      </c>
      <c r="F393" s="33">
        <v>37998.300000000003</v>
      </c>
    </row>
    <row r="394" spans="1:6" ht="51">
      <c r="A394" s="4"/>
      <c r="B394" s="2"/>
      <c r="C394" s="2" t="s">
        <v>460</v>
      </c>
      <c r="D394" s="2"/>
      <c r="E394" s="12" t="s">
        <v>461</v>
      </c>
      <c r="F394" s="33">
        <v>37998.300000000003</v>
      </c>
    </row>
    <row r="395" spans="1:6" ht="25.5">
      <c r="A395" s="4"/>
      <c r="B395" s="2"/>
      <c r="C395" s="2" t="s">
        <v>462</v>
      </c>
      <c r="D395" s="2"/>
      <c r="E395" s="12" t="s">
        <v>463</v>
      </c>
      <c r="F395" s="33">
        <v>37998.300000000003</v>
      </c>
    </row>
    <row r="396" spans="1:6">
      <c r="A396" s="4"/>
      <c r="B396" s="2"/>
      <c r="C396" s="2"/>
      <c r="D396" s="2" t="s">
        <v>459</v>
      </c>
      <c r="E396" s="12" t="s">
        <v>124</v>
      </c>
      <c r="F396" s="19">
        <v>37998.300000000003</v>
      </c>
    </row>
    <row r="397" spans="1:6">
      <c r="A397" s="4"/>
      <c r="B397" s="2"/>
      <c r="C397" s="2" t="s">
        <v>598</v>
      </c>
      <c r="D397" s="4"/>
      <c r="E397" s="5" t="s">
        <v>124</v>
      </c>
      <c r="F397" s="33">
        <v>6453.9219999999996</v>
      </c>
    </row>
    <row r="398" spans="1:6">
      <c r="A398" s="4"/>
      <c r="B398" s="2"/>
      <c r="C398" s="2" t="s">
        <v>646</v>
      </c>
      <c r="D398" s="4"/>
      <c r="E398" s="58" t="s">
        <v>647</v>
      </c>
      <c r="F398" s="33">
        <v>6453.9219999999996</v>
      </c>
    </row>
    <row r="399" spans="1:6" ht="89.25">
      <c r="A399" s="4"/>
      <c r="B399" s="2"/>
      <c r="C399" s="2" t="s">
        <v>648</v>
      </c>
      <c r="D399" s="4"/>
      <c r="E399" s="5" t="s">
        <v>649</v>
      </c>
      <c r="F399" s="33">
        <v>6453.9219999999996</v>
      </c>
    </row>
    <row r="400" spans="1:6">
      <c r="A400" s="4"/>
      <c r="B400" s="2"/>
      <c r="C400" s="2"/>
      <c r="D400" s="2" t="s">
        <v>459</v>
      </c>
      <c r="E400" s="12" t="s">
        <v>124</v>
      </c>
      <c r="F400" s="33">
        <v>6453.9219999999996</v>
      </c>
    </row>
    <row r="401" spans="1:6" ht="38.25">
      <c r="A401" s="13">
        <v>910</v>
      </c>
      <c r="B401" s="1"/>
      <c r="C401" s="1"/>
      <c r="D401" s="1"/>
      <c r="E401" s="53" t="s">
        <v>713</v>
      </c>
      <c r="F401" s="117">
        <v>95620.882000000012</v>
      </c>
    </row>
    <row r="402" spans="1:6">
      <c r="A402" s="4"/>
      <c r="B402" s="2" t="s">
        <v>703</v>
      </c>
      <c r="C402" s="2"/>
      <c r="D402" s="2"/>
      <c r="E402" s="12" t="s">
        <v>704</v>
      </c>
      <c r="F402" s="33">
        <v>21657.420000000002</v>
      </c>
    </row>
    <row r="403" spans="1:6">
      <c r="A403" s="4"/>
      <c r="B403" s="2" t="s">
        <v>707</v>
      </c>
      <c r="C403" s="2"/>
      <c r="D403" s="2"/>
      <c r="E403" s="56" t="s">
        <v>708</v>
      </c>
      <c r="F403" s="33">
        <v>21657.420000000002</v>
      </c>
    </row>
    <row r="404" spans="1:6" ht="25.5">
      <c r="A404" s="4"/>
      <c r="B404" s="2"/>
      <c r="C404" s="2" t="s">
        <v>381</v>
      </c>
      <c r="D404" s="2"/>
      <c r="E404" s="12" t="s">
        <v>382</v>
      </c>
      <c r="F404" s="19">
        <v>20864.135000000002</v>
      </c>
    </row>
    <row r="405" spans="1:6" ht="51">
      <c r="A405" s="4"/>
      <c r="B405" s="2"/>
      <c r="C405" s="2" t="s">
        <v>383</v>
      </c>
      <c r="D405" s="2"/>
      <c r="E405" s="12" t="s">
        <v>384</v>
      </c>
      <c r="F405" s="19">
        <v>11373.510000000002</v>
      </c>
    </row>
    <row r="406" spans="1:6" ht="25.5">
      <c r="A406" s="4"/>
      <c r="B406" s="2"/>
      <c r="C406" s="2" t="s">
        <v>385</v>
      </c>
      <c r="D406" s="2"/>
      <c r="E406" s="12" t="s">
        <v>386</v>
      </c>
      <c r="F406" s="33">
        <v>246.023</v>
      </c>
    </row>
    <row r="407" spans="1:6" ht="25.5">
      <c r="A407" s="4"/>
      <c r="B407" s="2"/>
      <c r="C407" s="2"/>
      <c r="D407" s="2" t="s">
        <v>8</v>
      </c>
      <c r="E407" s="12" t="s">
        <v>9</v>
      </c>
      <c r="F407" s="19">
        <v>246.023</v>
      </c>
    </row>
    <row r="408" spans="1:6" ht="25.5">
      <c r="A408" s="4"/>
      <c r="B408" s="2"/>
      <c r="C408" s="2" t="s">
        <v>387</v>
      </c>
      <c r="D408" s="2"/>
      <c r="E408" s="12" t="s">
        <v>388</v>
      </c>
      <c r="F408" s="33">
        <v>73.14</v>
      </c>
    </row>
    <row r="409" spans="1:6" ht="25.5">
      <c r="A409" s="4"/>
      <c r="B409" s="2"/>
      <c r="C409" s="2"/>
      <c r="D409" s="2" t="s">
        <v>8</v>
      </c>
      <c r="E409" s="12" t="s">
        <v>9</v>
      </c>
      <c r="F409" s="19">
        <v>73.14</v>
      </c>
    </row>
    <row r="410" spans="1:6" ht="25.5">
      <c r="A410" s="4"/>
      <c r="B410" s="2"/>
      <c r="C410" s="2" t="s">
        <v>389</v>
      </c>
      <c r="D410" s="2"/>
      <c r="E410" s="12" t="s">
        <v>390</v>
      </c>
      <c r="F410" s="33">
        <v>21.12</v>
      </c>
    </row>
    <row r="411" spans="1:6" ht="25.5">
      <c r="A411" s="4"/>
      <c r="B411" s="2"/>
      <c r="C411" s="2"/>
      <c r="D411" s="2" t="s">
        <v>8</v>
      </c>
      <c r="E411" s="12" t="s">
        <v>9</v>
      </c>
      <c r="F411" s="19">
        <v>21.12</v>
      </c>
    </row>
    <row r="412" spans="1:6" ht="25.5">
      <c r="A412" s="4"/>
      <c r="B412" s="2"/>
      <c r="C412" s="2" t="s">
        <v>391</v>
      </c>
      <c r="D412" s="2"/>
      <c r="E412" s="12" t="s">
        <v>392</v>
      </c>
      <c r="F412" s="33">
        <v>508.2</v>
      </c>
    </row>
    <row r="413" spans="1:6" ht="25.5">
      <c r="A413" s="4"/>
      <c r="B413" s="2"/>
      <c r="C413" s="2"/>
      <c r="D413" s="2" t="s">
        <v>8</v>
      </c>
      <c r="E413" s="12" t="s">
        <v>9</v>
      </c>
      <c r="F413" s="19">
        <v>508.2</v>
      </c>
    </row>
    <row r="414" spans="1:6">
      <c r="A414" s="4"/>
      <c r="B414" s="2"/>
      <c r="C414" s="2" t="s">
        <v>393</v>
      </c>
      <c r="D414" s="2"/>
      <c r="E414" s="12" t="s">
        <v>394</v>
      </c>
      <c r="F414" s="33">
        <v>3525.59</v>
      </c>
    </row>
    <row r="415" spans="1:6" ht="25.5">
      <c r="A415" s="4"/>
      <c r="B415" s="2"/>
      <c r="C415" s="2"/>
      <c r="D415" s="2" t="s">
        <v>8</v>
      </c>
      <c r="E415" s="12" t="s">
        <v>9</v>
      </c>
      <c r="F415" s="19">
        <v>3523.366</v>
      </c>
    </row>
    <row r="416" spans="1:6">
      <c r="A416" s="4"/>
      <c r="B416" s="2"/>
      <c r="C416" s="2"/>
      <c r="D416" s="2" t="s">
        <v>18</v>
      </c>
      <c r="E416" s="12" t="s">
        <v>19</v>
      </c>
      <c r="F416" s="19">
        <v>2.2240000000000002</v>
      </c>
    </row>
    <row r="417" spans="1:6">
      <c r="A417" s="4"/>
      <c r="B417" s="2"/>
      <c r="C417" s="2" t="s">
        <v>395</v>
      </c>
      <c r="D417" s="2"/>
      <c r="E417" s="12" t="s">
        <v>396</v>
      </c>
      <c r="F417" s="33">
        <v>450.49200000000002</v>
      </c>
    </row>
    <row r="418" spans="1:6" ht="25.5">
      <c r="A418" s="4"/>
      <c r="B418" s="2"/>
      <c r="C418" s="2"/>
      <c r="D418" s="2" t="s">
        <v>8</v>
      </c>
      <c r="E418" s="12" t="s">
        <v>9</v>
      </c>
      <c r="F418" s="19">
        <v>450.49200000000002</v>
      </c>
    </row>
    <row r="419" spans="1:6">
      <c r="A419" s="4"/>
      <c r="B419" s="2"/>
      <c r="C419" s="2" t="s">
        <v>399</v>
      </c>
      <c r="D419" s="2"/>
      <c r="E419" s="12" t="s">
        <v>400</v>
      </c>
      <c r="F419" s="33">
        <v>2181.1350000000002</v>
      </c>
    </row>
    <row r="420" spans="1:6" ht="25.5">
      <c r="A420" s="4"/>
      <c r="B420" s="2"/>
      <c r="C420" s="2"/>
      <c r="D420" s="2" t="s">
        <v>8</v>
      </c>
      <c r="E420" s="12" t="s">
        <v>9</v>
      </c>
      <c r="F420" s="19">
        <v>2181.1350000000002</v>
      </c>
    </row>
    <row r="421" spans="1:6" ht="25.5">
      <c r="A421" s="4"/>
      <c r="B421" s="2"/>
      <c r="C421" s="2" t="s">
        <v>401</v>
      </c>
      <c r="D421" s="4"/>
      <c r="E421" s="5" t="s">
        <v>402</v>
      </c>
      <c r="F421" s="33">
        <v>4367.8100000000004</v>
      </c>
    </row>
    <row r="422" spans="1:6" ht="25.5">
      <c r="A422" s="4"/>
      <c r="B422" s="2"/>
      <c r="C422" s="2"/>
      <c r="D422" s="4">
        <v>600</v>
      </c>
      <c r="E422" s="5" t="s">
        <v>15</v>
      </c>
      <c r="F422" s="19">
        <v>4367.8100000000004</v>
      </c>
    </row>
    <row r="423" spans="1:6" ht="51">
      <c r="A423" s="4"/>
      <c r="B423" s="2"/>
      <c r="C423" s="2" t="s">
        <v>403</v>
      </c>
      <c r="D423" s="2"/>
      <c r="E423" s="12" t="s">
        <v>404</v>
      </c>
      <c r="F423" s="19">
        <v>401.428</v>
      </c>
    </row>
    <row r="424" spans="1:6" ht="25.5">
      <c r="A424" s="4"/>
      <c r="B424" s="2"/>
      <c r="C424" s="2" t="s">
        <v>405</v>
      </c>
      <c r="D424" s="2"/>
      <c r="E424" s="12" t="s">
        <v>406</v>
      </c>
      <c r="F424" s="33">
        <v>266.28399999999999</v>
      </c>
    </row>
    <row r="425" spans="1:6" ht="25.5">
      <c r="A425" s="4"/>
      <c r="B425" s="2"/>
      <c r="C425" s="2"/>
      <c r="D425" s="2" t="s">
        <v>8</v>
      </c>
      <c r="E425" s="12" t="s">
        <v>9</v>
      </c>
      <c r="F425" s="19">
        <v>266.28399999999999</v>
      </c>
    </row>
    <row r="426" spans="1:6">
      <c r="A426" s="4"/>
      <c r="B426" s="2"/>
      <c r="C426" s="2" t="s">
        <v>407</v>
      </c>
      <c r="D426" s="2"/>
      <c r="E426" s="12" t="s">
        <v>408</v>
      </c>
      <c r="F426" s="33">
        <v>100.8</v>
      </c>
    </row>
    <row r="427" spans="1:6" ht="25.5">
      <c r="A427" s="4"/>
      <c r="B427" s="2"/>
      <c r="C427" s="2"/>
      <c r="D427" s="2" t="s">
        <v>8</v>
      </c>
      <c r="E427" s="12" t="s">
        <v>9</v>
      </c>
      <c r="F427" s="19">
        <v>100.8</v>
      </c>
    </row>
    <row r="428" spans="1:6" ht="25.5">
      <c r="A428" s="4"/>
      <c r="B428" s="2"/>
      <c r="C428" s="2" t="s">
        <v>409</v>
      </c>
      <c r="D428" s="2"/>
      <c r="E428" s="12" t="s">
        <v>410</v>
      </c>
      <c r="F428" s="33">
        <v>34.344000000000001</v>
      </c>
    </row>
    <row r="429" spans="1:6" ht="25.5">
      <c r="A429" s="4"/>
      <c r="B429" s="2"/>
      <c r="C429" s="2"/>
      <c r="D429" s="2" t="s">
        <v>8</v>
      </c>
      <c r="E429" s="12" t="s">
        <v>9</v>
      </c>
      <c r="F429" s="19">
        <v>34.344000000000001</v>
      </c>
    </row>
    <row r="430" spans="1:6" ht="38.25">
      <c r="A430" s="4"/>
      <c r="B430" s="2"/>
      <c r="C430" s="2" t="s">
        <v>411</v>
      </c>
      <c r="D430" s="2"/>
      <c r="E430" s="12" t="s">
        <v>412</v>
      </c>
      <c r="F430" s="19">
        <v>9089.1970000000001</v>
      </c>
    </row>
    <row r="431" spans="1:6" ht="25.5">
      <c r="A431" s="4"/>
      <c r="B431" s="2"/>
      <c r="C431" s="2" t="s">
        <v>413</v>
      </c>
      <c r="D431" s="2"/>
      <c r="E431" s="12" t="s">
        <v>89</v>
      </c>
      <c r="F431" s="33">
        <v>9089.1970000000001</v>
      </c>
    </row>
    <row r="432" spans="1:6" ht="51">
      <c r="A432" s="4"/>
      <c r="B432" s="2"/>
      <c r="C432" s="2"/>
      <c r="D432" s="2" t="s">
        <v>68</v>
      </c>
      <c r="E432" s="12" t="s">
        <v>69</v>
      </c>
      <c r="F432" s="19">
        <v>8444.9639999999999</v>
      </c>
    </row>
    <row r="433" spans="1:6" ht="25.5">
      <c r="A433" s="4"/>
      <c r="B433" s="2"/>
      <c r="C433" s="2"/>
      <c r="D433" s="2" t="s">
        <v>8</v>
      </c>
      <c r="E433" s="12" t="s">
        <v>9</v>
      </c>
      <c r="F433" s="19">
        <v>644.23299999999995</v>
      </c>
    </row>
    <row r="434" spans="1:6" ht="38.25">
      <c r="A434" s="4"/>
      <c r="B434" s="2"/>
      <c r="C434" s="2" t="s">
        <v>414</v>
      </c>
      <c r="D434" s="2"/>
      <c r="E434" s="12" t="s">
        <v>677</v>
      </c>
      <c r="F434" s="33">
        <v>39.966999999999999</v>
      </c>
    </row>
    <row r="435" spans="1:6" ht="51">
      <c r="A435" s="4"/>
      <c r="B435" s="2"/>
      <c r="C435" s="2" t="s">
        <v>428</v>
      </c>
      <c r="D435" s="2"/>
      <c r="E435" s="12" t="s">
        <v>786</v>
      </c>
      <c r="F435" s="33">
        <v>39.966999999999999</v>
      </c>
    </row>
    <row r="436" spans="1:6" ht="25.5">
      <c r="A436" s="4"/>
      <c r="B436" s="2"/>
      <c r="C436" s="2" t="s">
        <v>430</v>
      </c>
      <c r="D436" s="2"/>
      <c r="E436" s="12" t="s">
        <v>431</v>
      </c>
      <c r="F436" s="19">
        <v>39.966999999999999</v>
      </c>
    </row>
    <row r="437" spans="1:6" ht="51">
      <c r="A437" s="4"/>
      <c r="B437" s="2"/>
      <c r="C437" s="2"/>
      <c r="D437" s="2" t="s">
        <v>68</v>
      </c>
      <c r="E437" s="12" t="s">
        <v>69</v>
      </c>
      <c r="F437" s="19">
        <v>10.467000000000001</v>
      </c>
    </row>
    <row r="438" spans="1:6" ht="25.5">
      <c r="A438" s="4"/>
      <c r="B438" s="2"/>
      <c r="C438" s="2"/>
      <c r="D438" s="2" t="s">
        <v>8</v>
      </c>
      <c r="E438" s="12" t="s">
        <v>9</v>
      </c>
      <c r="F438" s="19">
        <v>29.5</v>
      </c>
    </row>
    <row r="439" spans="1:6" ht="25.5">
      <c r="A439" s="4"/>
      <c r="B439" s="2"/>
      <c r="C439" s="2" t="s">
        <v>551</v>
      </c>
      <c r="D439" s="4"/>
      <c r="E439" s="5" t="s">
        <v>552</v>
      </c>
      <c r="F439" s="19">
        <v>751.76700000000005</v>
      </c>
    </row>
    <row r="440" spans="1:6" ht="25.5">
      <c r="A440" s="4"/>
      <c r="B440" s="2"/>
      <c r="C440" s="2" t="s">
        <v>553</v>
      </c>
      <c r="D440" s="4"/>
      <c r="E440" s="5" t="s">
        <v>554</v>
      </c>
      <c r="F440" s="19">
        <v>751.76700000000005</v>
      </c>
    </row>
    <row r="441" spans="1:6" ht="25.5">
      <c r="A441" s="4"/>
      <c r="B441" s="2"/>
      <c r="C441" s="2"/>
      <c r="D441" s="4">
        <v>200</v>
      </c>
      <c r="E441" s="5" t="s">
        <v>9</v>
      </c>
      <c r="F441" s="19">
        <v>728.35</v>
      </c>
    </row>
    <row r="442" spans="1:6">
      <c r="A442" s="4"/>
      <c r="B442" s="2"/>
      <c r="C442" s="2"/>
      <c r="D442" s="4">
        <v>800</v>
      </c>
      <c r="E442" s="5" t="s">
        <v>19</v>
      </c>
      <c r="F442" s="19">
        <v>23.417000000000002</v>
      </c>
    </row>
    <row r="443" spans="1:6">
      <c r="A443" s="4"/>
      <c r="B443" s="2"/>
      <c r="C443" s="2" t="s">
        <v>598</v>
      </c>
      <c r="D443" s="4"/>
      <c r="E443" s="5" t="s">
        <v>124</v>
      </c>
      <c r="F443" s="19">
        <v>1.5509999999999999</v>
      </c>
    </row>
    <row r="444" spans="1:6" ht="25.5">
      <c r="A444" s="4"/>
      <c r="B444" s="2"/>
      <c r="C444" s="2" t="s">
        <v>599</v>
      </c>
      <c r="D444" s="4"/>
      <c r="E444" s="5" t="s">
        <v>600</v>
      </c>
      <c r="F444" s="19">
        <v>1.5509999999999999</v>
      </c>
    </row>
    <row r="445" spans="1:6" ht="51">
      <c r="A445" s="4"/>
      <c r="B445" s="2"/>
      <c r="C445" s="2" t="s">
        <v>621</v>
      </c>
      <c r="D445" s="4"/>
      <c r="E445" s="5" t="s">
        <v>622</v>
      </c>
      <c r="F445" s="33">
        <v>1.5509999999999999</v>
      </c>
    </row>
    <row r="446" spans="1:6" ht="51">
      <c r="A446" s="4"/>
      <c r="B446" s="2"/>
      <c r="C446" s="2"/>
      <c r="D446" s="2" t="s">
        <v>68</v>
      </c>
      <c r="E446" s="12" t="s">
        <v>69</v>
      </c>
      <c r="F446" s="19">
        <v>1.5509999999999999</v>
      </c>
    </row>
    <row r="447" spans="1:6">
      <c r="A447" s="4"/>
      <c r="B447" s="2" t="s">
        <v>714</v>
      </c>
      <c r="C447" s="2"/>
      <c r="D447" s="4"/>
      <c r="E447" s="5" t="s">
        <v>715</v>
      </c>
      <c r="F447" s="33">
        <v>107.214</v>
      </c>
    </row>
    <row r="448" spans="1:6">
      <c r="A448" s="4"/>
      <c r="B448" s="2" t="s">
        <v>718</v>
      </c>
      <c r="C448" s="2"/>
      <c r="D448" s="4"/>
      <c r="E448" s="54" t="s">
        <v>719</v>
      </c>
      <c r="F448" s="33">
        <v>107.214</v>
      </c>
    </row>
    <row r="449" spans="1:6">
      <c r="A449" s="4"/>
      <c r="B449" s="2"/>
      <c r="C449" s="2" t="s">
        <v>557</v>
      </c>
      <c r="D449" s="4"/>
      <c r="E449" s="58" t="s">
        <v>558</v>
      </c>
      <c r="F449" s="33">
        <v>107.214</v>
      </c>
    </row>
    <row r="450" spans="1:6" ht="51">
      <c r="A450" s="4"/>
      <c r="B450" s="2"/>
      <c r="C450" s="2" t="s">
        <v>559</v>
      </c>
      <c r="D450" s="2"/>
      <c r="E450" s="5" t="s">
        <v>560</v>
      </c>
      <c r="F450" s="33">
        <v>107.214</v>
      </c>
    </row>
    <row r="451" spans="1:6" ht="25.5">
      <c r="A451" s="4"/>
      <c r="B451" s="2"/>
      <c r="C451" s="2"/>
      <c r="D451" s="2" t="s">
        <v>8</v>
      </c>
      <c r="E451" s="12" t="s">
        <v>9</v>
      </c>
      <c r="F451" s="19">
        <v>107.214</v>
      </c>
    </row>
    <row r="452" spans="1:6">
      <c r="A452" s="4"/>
      <c r="B452" s="2" t="s">
        <v>720</v>
      </c>
      <c r="C452" s="2"/>
      <c r="D452" s="2"/>
      <c r="E452" s="12" t="s">
        <v>721</v>
      </c>
      <c r="F452" s="33">
        <v>633.56200000000001</v>
      </c>
    </row>
    <row r="453" spans="1:6">
      <c r="A453" s="4"/>
      <c r="B453" s="2" t="s">
        <v>722</v>
      </c>
      <c r="C453" s="2"/>
      <c r="D453" s="2"/>
      <c r="E453" s="56" t="s">
        <v>723</v>
      </c>
      <c r="F453" s="33">
        <v>633.56200000000001</v>
      </c>
    </row>
    <row r="454" spans="1:6" ht="25.5">
      <c r="A454" s="4"/>
      <c r="B454" s="2"/>
      <c r="C454" s="2" t="s">
        <v>381</v>
      </c>
      <c r="D454" s="2"/>
      <c r="E454" s="12" t="s">
        <v>382</v>
      </c>
      <c r="F454" s="33">
        <v>351.56200000000001</v>
      </c>
    </row>
    <row r="455" spans="1:6" ht="51">
      <c r="A455" s="4"/>
      <c r="B455" s="2"/>
      <c r="C455" s="2" t="s">
        <v>383</v>
      </c>
      <c r="D455" s="2"/>
      <c r="E455" s="12" t="s">
        <v>384</v>
      </c>
      <c r="F455" s="33">
        <v>351.56200000000001</v>
      </c>
    </row>
    <row r="456" spans="1:6">
      <c r="A456" s="4"/>
      <c r="B456" s="2"/>
      <c r="C456" s="2" t="s">
        <v>397</v>
      </c>
      <c r="D456" s="2"/>
      <c r="E456" s="12" t="s">
        <v>398</v>
      </c>
      <c r="F456" s="19">
        <v>351.56200000000001</v>
      </c>
    </row>
    <row r="457" spans="1:6" ht="25.5">
      <c r="A457" s="4"/>
      <c r="B457" s="2"/>
      <c r="C457" s="2"/>
      <c r="D457" s="2" t="s">
        <v>8</v>
      </c>
      <c r="E457" s="12" t="s">
        <v>9</v>
      </c>
      <c r="F457" s="33">
        <v>102.914</v>
      </c>
    </row>
    <row r="458" spans="1:6" ht="25.5">
      <c r="A458" s="4"/>
      <c r="B458" s="2"/>
      <c r="C458" s="2"/>
      <c r="D458" s="4">
        <v>600</v>
      </c>
      <c r="E458" s="5" t="s">
        <v>15</v>
      </c>
      <c r="F458" s="19">
        <v>248.648</v>
      </c>
    </row>
    <row r="459" spans="1:6" ht="25.5">
      <c r="A459" s="4"/>
      <c r="B459" s="2"/>
      <c r="C459" s="2" t="s">
        <v>453</v>
      </c>
      <c r="D459" s="2"/>
      <c r="E459" s="12" t="s">
        <v>454</v>
      </c>
      <c r="F459" s="19">
        <v>282</v>
      </c>
    </row>
    <row r="460" spans="1:6" ht="51">
      <c r="A460" s="4"/>
      <c r="B460" s="2"/>
      <c r="C460" s="2" t="s">
        <v>455</v>
      </c>
      <c r="D460" s="2"/>
      <c r="E460" s="12" t="s">
        <v>456</v>
      </c>
      <c r="F460" s="19">
        <v>282</v>
      </c>
    </row>
    <row r="461" spans="1:6">
      <c r="A461" s="4"/>
      <c r="B461" s="2"/>
      <c r="C461" s="2" t="s">
        <v>457</v>
      </c>
      <c r="D461" s="2"/>
      <c r="E461" s="12" t="s">
        <v>458</v>
      </c>
      <c r="F461" s="33">
        <v>282</v>
      </c>
    </row>
    <row r="462" spans="1:6">
      <c r="A462" s="4"/>
      <c r="B462" s="2"/>
      <c r="C462" s="2"/>
      <c r="D462" s="2" t="s">
        <v>18</v>
      </c>
      <c r="E462" s="12" t="s">
        <v>19</v>
      </c>
      <c r="F462" s="19">
        <v>282</v>
      </c>
    </row>
    <row r="463" spans="1:6">
      <c r="A463" s="4"/>
      <c r="B463" s="2" t="s">
        <v>666</v>
      </c>
      <c r="C463" s="2"/>
      <c r="D463" s="2"/>
      <c r="E463" s="12" t="s">
        <v>667</v>
      </c>
      <c r="F463" s="19">
        <v>52737.985000000001</v>
      </c>
    </row>
    <row r="464" spans="1:6">
      <c r="A464" s="4"/>
      <c r="B464" s="2" t="s">
        <v>689</v>
      </c>
      <c r="C464" s="2"/>
      <c r="D464" s="2"/>
      <c r="E464" s="56" t="s">
        <v>690</v>
      </c>
      <c r="F464" s="19">
        <v>52737.985000000001</v>
      </c>
    </row>
    <row r="465" spans="1:6" ht="25.5">
      <c r="A465" s="4"/>
      <c r="B465" s="2"/>
      <c r="C465" s="2" t="s">
        <v>2</v>
      </c>
      <c r="D465" s="2"/>
      <c r="E465" s="12" t="s">
        <v>3</v>
      </c>
      <c r="F465" s="19">
        <v>52737.985000000001</v>
      </c>
    </row>
    <row r="466" spans="1:6" ht="38.25">
      <c r="A466" s="4"/>
      <c r="B466" s="2"/>
      <c r="C466" s="2" t="s">
        <v>4</v>
      </c>
      <c r="D466" s="2"/>
      <c r="E466" s="12" t="s">
        <v>5</v>
      </c>
      <c r="F466" s="19">
        <v>52737.985000000001</v>
      </c>
    </row>
    <row r="467" spans="1:6" ht="25.5">
      <c r="A467" s="4"/>
      <c r="B467" s="2"/>
      <c r="C467" s="2" t="s">
        <v>10</v>
      </c>
      <c r="D467" s="4"/>
      <c r="E467" s="5" t="s">
        <v>11</v>
      </c>
      <c r="F467" s="19">
        <v>12819.11</v>
      </c>
    </row>
    <row r="468" spans="1:6" ht="25.5">
      <c r="A468" s="4"/>
      <c r="B468" s="2"/>
      <c r="C468" s="2"/>
      <c r="D468" s="2" t="s">
        <v>8</v>
      </c>
      <c r="E468" s="12" t="s">
        <v>9</v>
      </c>
      <c r="F468" s="19">
        <v>99.86</v>
      </c>
    </row>
    <row r="469" spans="1:6" ht="25.5">
      <c r="A469" s="4"/>
      <c r="B469" s="2"/>
      <c r="C469" s="2"/>
      <c r="D469" s="4">
        <v>400</v>
      </c>
      <c r="E469" s="5" t="s">
        <v>12</v>
      </c>
      <c r="F469" s="19">
        <v>12719.25</v>
      </c>
    </row>
    <row r="470" spans="1:6" ht="25.5">
      <c r="A470" s="4"/>
      <c r="B470" s="2"/>
      <c r="C470" s="2" t="s">
        <v>20</v>
      </c>
      <c r="D470" s="4"/>
      <c r="E470" s="5" t="s">
        <v>21</v>
      </c>
      <c r="F470" s="33">
        <v>22323.200000000001</v>
      </c>
    </row>
    <row r="471" spans="1:6" ht="25.5">
      <c r="A471" s="4"/>
      <c r="B471" s="2"/>
      <c r="C471" s="2"/>
      <c r="D471" s="4">
        <v>400</v>
      </c>
      <c r="E471" s="5" t="s">
        <v>12</v>
      </c>
      <c r="F471" s="19">
        <v>22323.200000000001</v>
      </c>
    </row>
    <row r="472" spans="1:6" ht="63.75">
      <c r="A472" s="4"/>
      <c r="B472" s="2"/>
      <c r="C472" s="2" t="s">
        <v>22</v>
      </c>
      <c r="D472" s="4"/>
      <c r="E472" s="12" t="s">
        <v>23</v>
      </c>
      <c r="F472" s="33">
        <v>17595.674999999999</v>
      </c>
    </row>
    <row r="473" spans="1:6" ht="25.5">
      <c r="A473" s="4"/>
      <c r="B473" s="2"/>
      <c r="C473" s="2"/>
      <c r="D473" s="4">
        <v>400</v>
      </c>
      <c r="E473" s="5" t="s">
        <v>12</v>
      </c>
      <c r="F473" s="19">
        <v>17595.674999999999</v>
      </c>
    </row>
    <row r="474" spans="1:6">
      <c r="A474" s="4"/>
      <c r="B474" s="2" t="s">
        <v>684</v>
      </c>
      <c r="C474" s="2"/>
      <c r="D474" s="2"/>
      <c r="E474" s="12" t="s">
        <v>685</v>
      </c>
      <c r="F474" s="19">
        <v>20484.701000000001</v>
      </c>
    </row>
    <row r="475" spans="1:6">
      <c r="A475" s="4"/>
      <c r="B475" s="2" t="s">
        <v>686</v>
      </c>
      <c r="C475" s="2"/>
      <c r="D475" s="2"/>
      <c r="E475" s="56" t="s">
        <v>687</v>
      </c>
      <c r="F475" s="19">
        <v>20484.701000000001</v>
      </c>
    </row>
    <row r="476" spans="1:6" ht="25.5">
      <c r="A476" s="4"/>
      <c r="B476" s="2"/>
      <c r="C476" s="2" t="s">
        <v>2</v>
      </c>
      <c r="D476" s="2"/>
      <c r="E476" s="12" t="s">
        <v>3</v>
      </c>
      <c r="F476" s="19">
        <v>445.3</v>
      </c>
    </row>
    <row r="477" spans="1:6" ht="51">
      <c r="A477" s="4"/>
      <c r="B477" s="2"/>
      <c r="C477" s="2" t="s">
        <v>58</v>
      </c>
      <c r="D477" s="4"/>
      <c r="E477" s="5" t="s">
        <v>59</v>
      </c>
      <c r="F477" s="19">
        <v>445.3</v>
      </c>
    </row>
    <row r="478" spans="1:6">
      <c r="A478" s="4"/>
      <c r="B478" s="2"/>
      <c r="C478" s="2" t="s">
        <v>76</v>
      </c>
      <c r="D478" s="2"/>
      <c r="E478" s="12" t="s">
        <v>77</v>
      </c>
      <c r="F478" s="33">
        <v>445.3</v>
      </c>
    </row>
    <row r="479" spans="1:6">
      <c r="A479" s="4"/>
      <c r="B479" s="2"/>
      <c r="C479" s="2"/>
      <c r="D479" s="2" t="s">
        <v>26</v>
      </c>
      <c r="E479" s="5" t="s">
        <v>27</v>
      </c>
      <c r="F479" s="19">
        <v>445.3</v>
      </c>
    </row>
    <row r="480" spans="1:6" ht="25.5">
      <c r="A480" s="4"/>
      <c r="B480" s="2"/>
      <c r="C480" s="2" t="s">
        <v>182</v>
      </c>
      <c r="D480" s="2"/>
      <c r="E480" s="12" t="s">
        <v>183</v>
      </c>
      <c r="F480" s="19">
        <v>3514.6370000000002</v>
      </c>
    </row>
    <row r="481" spans="1:6" ht="51">
      <c r="A481" s="4"/>
      <c r="B481" s="2"/>
      <c r="C481" s="2" t="s">
        <v>241</v>
      </c>
      <c r="D481" s="4"/>
      <c r="E481" s="5" t="s">
        <v>242</v>
      </c>
      <c r="F481" s="19">
        <v>3514.6370000000002</v>
      </c>
    </row>
    <row r="482" spans="1:6" ht="25.5">
      <c r="A482" s="4"/>
      <c r="B482" s="2"/>
      <c r="C482" s="2" t="s">
        <v>243</v>
      </c>
      <c r="D482" s="4"/>
      <c r="E482" s="5" t="s">
        <v>244</v>
      </c>
      <c r="F482" s="33">
        <v>701.16300000000001</v>
      </c>
    </row>
    <row r="483" spans="1:6">
      <c r="A483" s="4"/>
      <c r="B483" s="2"/>
      <c r="C483" s="2"/>
      <c r="D483" s="2" t="s">
        <v>26</v>
      </c>
      <c r="E483" s="5" t="s">
        <v>27</v>
      </c>
      <c r="F483" s="19">
        <v>701.16300000000001</v>
      </c>
    </row>
    <row r="484" spans="1:6" ht="38.25">
      <c r="A484" s="4"/>
      <c r="B484" s="2"/>
      <c r="C484" s="2" t="s">
        <v>245</v>
      </c>
      <c r="D484" s="2"/>
      <c r="E484" s="59" t="s">
        <v>246</v>
      </c>
      <c r="F484" s="33">
        <v>698.29499999999996</v>
      </c>
    </row>
    <row r="485" spans="1:6">
      <c r="A485" s="4"/>
      <c r="B485" s="2"/>
      <c r="C485" s="2"/>
      <c r="D485" s="2" t="s">
        <v>26</v>
      </c>
      <c r="E485" s="5" t="s">
        <v>27</v>
      </c>
      <c r="F485" s="19">
        <v>698.29499999999996</v>
      </c>
    </row>
    <row r="486" spans="1:6">
      <c r="A486" s="4"/>
      <c r="B486" s="2"/>
      <c r="C486" s="2" t="s">
        <v>247</v>
      </c>
      <c r="D486" s="2"/>
      <c r="E486" s="55" t="s">
        <v>248</v>
      </c>
      <c r="F486" s="33">
        <v>2115.1790000000001</v>
      </c>
    </row>
    <row r="487" spans="1:6">
      <c r="A487" s="4"/>
      <c r="B487" s="2"/>
      <c r="C487" s="2"/>
      <c r="D487" s="2" t="s">
        <v>26</v>
      </c>
      <c r="E487" s="12" t="s">
        <v>249</v>
      </c>
      <c r="F487" s="19">
        <v>2115.1790000000001</v>
      </c>
    </row>
    <row r="488" spans="1:6" ht="25.5">
      <c r="A488" s="4"/>
      <c r="B488" s="2"/>
      <c r="C488" s="10" t="s">
        <v>467</v>
      </c>
      <c r="D488" s="10"/>
      <c r="E488" s="61" t="s">
        <v>468</v>
      </c>
      <c r="F488" s="19">
        <v>6852.6</v>
      </c>
    </row>
    <row r="489" spans="1:6" ht="63.75">
      <c r="A489" s="4"/>
      <c r="B489" s="2"/>
      <c r="C489" s="10" t="s">
        <v>469</v>
      </c>
      <c r="D489" s="10"/>
      <c r="E489" s="61" t="s">
        <v>470</v>
      </c>
      <c r="F489" s="19">
        <v>6852.6</v>
      </c>
    </row>
    <row r="490" spans="1:6" ht="25.5">
      <c r="A490" s="4"/>
      <c r="B490" s="2"/>
      <c r="C490" s="10" t="s">
        <v>471</v>
      </c>
      <c r="D490" s="10"/>
      <c r="E490" s="61" t="s">
        <v>472</v>
      </c>
      <c r="F490" s="33">
        <v>2071</v>
      </c>
    </row>
    <row r="491" spans="1:6">
      <c r="A491" s="4"/>
      <c r="B491" s="2"/>
      <c r="C491" s="10"/>
      <c r="D491" s="10" t="s">
        <v>26</v>
      </c>
      <c r="E491" s="61" t="s">
        <v>249</v>
      </c>
      <c r="F491" s="19">
        <v>2071</v>
      </c>
    </row>
    <row r="492" spans="1:6" ht="38.25">
      <c r="A492" s="4"/>
      <c r="B492" s="2"/>
      <c r="C492" s="10" t="s">
        <v>473</v>
      </c>
      <c r="D492" s="10"/>
      <c r="E492" s="59" t="s">
        <v>474</v>
      </c>
      <c r="F492" s="33">
        <v>4781.6000000000004</v>
      </c>
    </row>
    <row r="493" spans="1:6">
      <c r="A493" s="4"/>
      <c r="B493" s="2"/>
      <c r="C493" s="10"/>
      <c r="D493" s="10" t="s">
        <v>26</v>
      </c>
      <c r="E493" s="61" t="s">
        <v>249</v>
      </c>
      <c r="F493" s="19">
        <v>4781.6000000000004</v>
      </c>
    </row>
    <row r="494" spans="1:6">
      <c r="A494" s="4"/>
      <c r="B494" s="2"/>
      <c r="C494" s="2" t="s">
        <v>598</v>
      </c>
      <c r="D494" s="4"/>
      <c r="E494" s="5" t="s">
        <v>124</v>
      </c>
      <c r="F494" s="19">
        <v>9672.1640000000007</v>
      </c>
    </row>
    <row r="495" spans="1:6" ht="25.5">
      <c r="A495" s="4"/>
      <c r="B495" s="2"/>
      <c r="C495" s="2" t="s">
        <v>599</v>
      </c>
      <c r="D495" s="4"/>
      <c r="E495" s="5" t="s">
        <v>600</v>
      </c>
      <c r="F495" s="19">
        <v>9672.1640000000007</v>
      </c>
    </row>
    <row r="496" spans="1:6" ht="38.25">
      <c r="A496" s="4"/>
      <c r="B496" s="2"/>
      <c r="C496" s="2" t="s">
        <v>602</v>
      </c>
      <c r="D496" s="4"/>
      <c r="E496" s="59" t="s">
        <v>474</v>
      </c>
      <c r="F496" s="33">
        <v>4781.6000000000004</v>
      </c>
    </row>
    <row r="497" spans="1:6">
      <c r="A497" s="4"/>
      <c r="B497" s="2"/>
      <c r="C497" s="2"/>
      <c r="D497" s="4">
        <v>500</v>
      </c>
      <c r="E497" s="58" t="s">
        <v>124</v>
      </c>
      <c r="F497" s="19">
        <v>4781.6000000000004</v>
      </c>
    </row>
    <row r="498" spans="1:6" ht="76.5">
      <c r="A498" s="4"/>
      <c r="B498" s="2"/>
      <c r="C498" s="2" t="s">
        <v>603</v>
      </c>
      <c r="D498" s="4"/>
      <c r="E498" s="62" t="s">
        <v>604</v>
      </c>
      <c r="F498" s="33">
        <v>3666.7080000000001</v>
      </c>
    </row>
    <row r="499" spans="1:6">
      <c r="A499" s="4"/>
      <c r="B499" s="2"/>
      <c r="C499" s="2"/>
      <c r="D499" s="2" t="s">
        <v>26</v>
      </c>
      <c r="E499" s="12" t="s">
        <v>249</v>
      </c>
      <c r="F499" s="19">
        <v>3666.7080000000001</v>
      </c>
    </row>
    <row r="500" spans="1:6" ht="63.75">
      <c r="A500" s="4"/>
      <c r="B500" s="2"/>
      <c r="C500" s="2" t="s">
        <v>605</v>
      </c>
      <c r="D500" s="4"/>
      <c r="E500" s="5" t="s">
        <v>606</v>
      </c>
      <c r="F500" s="33">
        <v>1223.856</v>
      </c>
    </row>
    <row r="501" spans="1:6">
      <c r="A501" s="4"/>
      <c r="B501" s="2"/>
      <c r="C501" s="2"/>
      <c r="D501" s="2" t="s">
        <v>26</v>
      </c>
      <c r="E501" s="12" t="s">
        <v>249</v>
      </c>
      <c r="F501" s="19">
        <v>1223.856</v>
      </c>
    </row>
    <row r="502" spans="1:6" ht="25.5">
      <c r="A502" s="13">
        <v>915</v>
      </c>
      <c r="B502" s="1"/>
      <c r="C502" s="1"/>
      <c r="D502" s="13"/>
      <c r="E502" s="63" t="s">
        <v>724</v>
      </c>
      <c r="F502" s="117">
        <v>107564.08900000001</v>
      </c>
    </row>
    <row r="503" spans="1:6">
      <c r="A503" s="4"/>
      <c r="B503" s="2" t="s">
        <v>703</v>
      </c>
      <c r="C503" s="2"/>
      <c r="D503" s="4"/>
      <c r="E503" s="5" t="s">
        <v>704</v>
      </c>
      <c r="F503" s="33">
        <v>63501.251000000004</v>
      </c>
    </row>
    <row r="504" spans="1:6" ht="25.5">
      <c r="A504" s="4"/>
      <c r="B504" s="2" t="s">
        <v>725</v>
      </c>
      <c r="C504" s="2"/>
      <c r="D504" s="4"/>
      <c r="E504" s="54" t="s">
        <v>726</v>
      </c>
      <c r="F504" s="33">
        <v>1911.6590000000001</v>
      </c>
    </row>
    <row r="505" spans="1:6">
      <c r="A505" s="4"/>
      <c r="B505" s="2"/>
      <c r="C505" s="2" t="s">
        <v>538</v>
      </c>
      <c r="D505" s="4"/>
      <c r="E505" s="5" t="s">
        <v>539</v>
      </c>
      <c r="F505" s="33">
        <v>1911.6590000000001</v>
      </c>
    </row>
    <row r="506" spans="1:6">
      <c r="A506" s="4"/>
      <c r="B506" s="2"/>
      <c r="C506" s="2" t="s">
        <v>540</v>
      </c>
      <c r="D506" s="4"/>
      <c r="E506" s="5" t="s">
        <v>541</v>
      </c>
      <c r="F506" s="33">
        <v>1911.6590000000001</v>
      </c>
    </row>
    <row r="507" spans="1:6" ht="51">
      <c r="A507" s="4"/>
      <c r="B507" s="2"/>
      <c r="C507" s="2"/>
      <c r="D507" s="2" t="s">
        <v>68</v>
      </c>
      <c r="E507" s="12" t="s">
        <v>69</v>
      </c>
      <c r="F507" s="19">
        <v>1911.6590000000001</v>
      </c>
    </row>
    <row r="508" spans="1:6" ht="38.25">
      <c r="A508" s="4"/>
      <c r="B508" s="2" t="s">
        <v>727</v>
      </c>
      <c r="C508" s="2"/>
      <c r="D508" s="4"/>
      <c r="E508" s="54" t="s">
        <v>728</v>
      </c>
      <c r="F508" s="33">
        <v>50542.478000000003</v>
      </c>
    </row>
    <row r="509" spans="1:6" ht="38.25">
      <c r="A509" s="4"/>
      <c r="B509" s="2"/>
      <c r="C509" s="2" t="s">
        <v>254</v>
      </c>
      <c r="D509" s="2"/>
      <c r="E509" s="5" t="s">
        <v>255</v>
      </c>
      <c r="F509" s="19">
        <v>4609.9259999999995</v>
      </c>
    </row>
    <row r="510" spans="1:6" ht="63.75">
      <c r="A510" s="4"/>
      <c r="B510" s="2"/>
      <c r="C510" s="2" t="s">
        <v>278</v>
      </c>
      <c r="D510" s="2"/>
      <c r="E510" s="12" t="s">
        <v>279</v>
      </c>
      <c r="F510" s="19">
        <v>4609.9259999999995</v>
      </c>
    </row>
    <row r="511" spans="1:6" ht="25.5">
      <c r="A511" s="4"/>
      <c r="B511" s="2"/>
      <c r="C511" s="2" t="s">
        <v>280</v>
      </c>
      <c r="D511" s="2"/>
      <c r="E511" s="5" t="s">
        <v>281</v>
      </c>
      <c r="F511" s="19">
        <v>4609.9259999999995</v>
      </c>
    </row>
    <row r="512" spans="1:6" ht="51">
      <c r="A512" s="4"/>
      <c r="B512" s="2"/>
      <c r="C512" s="2"/>
      <c r="D512" s="2" t="s">
        <v>68</v>
      </c>
      <c r="E512" s="12" t="s">
        <v>69</v>
      </c>
      <c r="F512" s="19">
        <v>3858.6</v>
      </c>
    </row>
    <row r="513" spans="1:6" ht="25.5">
      <c r="A513" s="4"/>
      <c r="B513" s="2"/>
      <c r="C513" s="2"/>
      <c r="D513" s="2" t="s">
        <v>8</v>
      </c>
      <c r="E513" s="12" t="s">
        <v>9</v>
      </c>
      <c r="F513" s="19">
        <v>751.32600000000002</v>
      </c>
    </row>
    <row r="514" spans="1:6" ht="38.25">
      <c r="A514" s="4"/>
      <c r="B514" s="2"/>
      <c r="C514" s="2" t="s">
        <v>414</v>
      </c>
      <c r="D514" s="4"/>
      <c r="E514" s="5" t="s">
        <v>415</v>
      </c>
      <c r="F514" s="33">
        <v>45583.241000000002</v>
      </c>
    </row>
    <row r="515" spans="1:6" ht="102">
      <c r="A515" s="4"/>
      <c r="B515" s="2"/>
      <c r="C515" s="2" t="s">
        <v>416</v>
      </c>
      <c r="D515" s="4"/>
      <c r="E515" s="5" t="s">
        <v>417</v>
      </c>
      <c r="F515" s="33">
        <v>67.936999999999998</v>
      </c>
    </row>
    <row r="516" spans="1:6" ht="25.5">
      <c r="A516" s="4"/>
      <c r="B516" s="2"/>
      <c r="C516" s="2" t="s">
        <v>418</v>
      </c>
      <c r="D516" s="4"/>
      <c r="E516" s="5" t="s">
        <v>419</v>
      </c>
      <c r="F516" s="33">
        <v>67.936999999999998</v>
      </c>
    </row>
    <row r="517" spans="1:6" ht="25.5">
      <c r="A517" s="4"/>
      <c r="B517" s="2"/>
      <c r="C517" s="2"/>
      <c r="D517" s="2" t="s">
        <v>8</v>
      </c>
      <c r="E517" s="12" t="s">
        <v>9</v>
      </c>
      <c r="F517" s="19">
        <v>67.936999999999998</v>
      </c>
    </row>
    <row r="518" spans="1:6" ht="51">
      <c r="A518" s="4"/>
      <c r="B518" s="2"/>
      <c r="C518" s="2" t="s">
        <v>428</v>
      </c>
      <c r="D518" s="2"/>
      <c r="E518" s="12" t="s">
        <v>786</v>
      </c>
      <c r="F518" s="33">
        <v>191.14400000000001</v>
      </c>
    </row>
    <row r="519" spans="1:6" ht="25.5">
      <c r="A519" s="4"/>
      <c r="B519" s="2"/>
      <c r="C519" s="2" t="s">
        <v>430</v>
      </c>
      <c r="D519" s="2"/>
      <c r="E519" s="12" t="s">
        <v>431</v>
      </c>
      <c r="F519" s="19">
        <v>191.14400000000001</v>
      </c>
    </row>
    <row r="520" spans="1:6" ht="51">
      <c r="A520" s="4"/>
      <c r="B520" s="2"/>
      <c r="C520" s="2"/>
      <c r="D520" s="2" t="s">
        <v>68</v>
      </c>
      <c r="E520" s="12" t="s">
        <v>69</v>
      </c>
      <c r="F520" s="19">
        <v>107.14400000000001</v>
      </c>
    </row>
    <row r="521" spans="1:6" ht="25.5">
      <c r="A521" s="4"/>
      <c r="B521" s="2"/>
      <c r="C521" s="2"/>
      <c r="D521" s="2" t="s">
        <v>8</v>
      </c>
      <c r="E521" s="12" t="s">
        <v>9</v>
      </c>
      <c r="F521" s="19">
        <v>84</v>
      </c>
    </row>
    <row r="522" spans="1:6" ht="51">
      <c r="A522" s="4"/>
      <c r="B522" s="2"/>
      <c r="C522" s="2" t="s">
        <v>450</v>
      </c>
      <c r="D522" s="4"/>
      <c r="E522" s="5" t="s">
        <v>451</v>
      </c>
      <c r="F522" s="33">
        <v>45324.160000000003</v>
      </c>
    </row>
    <row r="523" spans="1:6" ht="25.5">
      <c r="A523" s="4"/>
      <c r="B523" s="2"/>
      <c r="C523" s="2" t="s">
        <v>452</v>
      </c>
      <c r="D523" s="4"/>
      <c r="E523" s="5" t="s">
        <v>89</v>
      </c>
      <c r="F523" s="33">
        <v>45324.160000000003</v>
      </c>
    </row>
    <row r="524" spans="1:6" ht="51">
      <c r="A524" s="4"/>
      <c r="B524" s="2"/>
      <c r="C524" s="2"/>
      <c r="D524" s="2" t="s">
        <v>68</v>
      </c>
      <c r="E524" s="12" t="s">
        <v>69</v>
      </c>
      <c r="F524" s="19">
        <v>31862.677</v>
      </c>
    </row>
    <row r="525" spans="1:6" ht="25.5">
      <c r="A525" s="4"/>
      <c r="B525" s="2"/>
      <c r="C525" s="2"/>
      <c r="D525" s="2" t="s">
        <v>8</v>
      </c>
      <c r="E525" s="12" t="s">
        <v>9</v>
      </c>
      <c r="F525" s="19">
        <v>13108.852000000001</v>
      </c>
    </row>
    <row r="526" spans="1:6">
      <c r="A526" s="4"/>
      <c r="B526" s="2"/>
      <c r="C526" s="2"/>
      <c r="D526" s="2" t="s">
        <v>26</v>
      </c>
      <c r="E526" s="5" t="s">
        <v>27</v>
      </c>
      <c r="F526" s="19">
        <v>241.52500000000001</v>
      </c>
    </row>
    <row r="527" spans="1:6">
      <c r="A527" s="4"/>
      <c r="B527" s="2"/>
      <c r="C527" s="2"/>
      <c r="D527" s="2" t="s">
        <v>18</v>
      </c>
      <c r="E527" s="12" t="s">
        <v>19</v>
      </c>
      <c r="F527" s="19">
        <v>111.10599999999999</v>
      </c>
    </row>
    <row r="528" spans="1:6">
      <c r="A528" s="4"/>
      <c r="B528" s="2"/>
      <c r="C528" s="2" t="s">
        <v>598</v>
      </c>
      <c r="D528" s="4"/>
      <c r="E528" s="5" t="s">
        <v>124</v>
      </c>
      <c r="F528" s="33">
        <v>349.31099999999998</v>
      </c>
    </row>
    <row r="529" spans="1:6" ht="25.5">
      <c r="A529" s="4"/>
      <c r="B529" s="2"/>
      <c r="C529" s="2" t="s">
        <v>599</v>
      </c>
      <c r="D529" s="4"/>
      <c r="E529" s="5" t="s">
        <v>600</v>
      </c>
      <c r="F529" s="33">
        <v>0.54900000000000004</v>
      </c>
    </row>
    <row r="530" spans="1:6" ht="51">
      <c r="A530" s="4"/>
      <c r="B530" s="2"/>
      <c r="C530" s="2" t="s">
        <v>621</v>
      </c>
      <c r="D530" s="4"/>
      <c r="E530" s="5" t="s">
        <v>622</v>
      </c>
      <c r="F530" s="33">
        <v>0.54900000000000004</v>
      </c>
    </row>
    <row r="531" spans="1:6" ht="51">
      <c r="A531" s="4"/>
      <c r="B531" s="2"/>
      <c r="C531" s="2"/>
      <c r="D531" s="2" t="s">
        <v>68</v>
      </c>
      <c r="E531" s="12" t="s">
        <v>69</v>
      </c>
      <c r="F531" s="19">
        <v>0.54900000000000004</v>
      </c>
    </row>
    <row r="532" spans="1:6" ht="25.5">
      <c r="A532" s="4"/>
      <c r="B532" s="2"/>
      <c r="C532" s="2" t="s">
        <v>626</v>
      </c>
      <c r="D532" s="2"/>
      <c r="E532" s="12" t="s">
        <v>627</v>
      </c>
      <c r="F532" s="19">
        <v>348.762</v>
      </c>
    </row>
    <row r="533" spans="1:6" ht="38.25">
      <c r="A533" s="4"/>
      <c r="B533" s="2"/>
      <c r="C533" s="2" t="s">
        <v>636</v>
      </c>
      <c r="D533" s="2"/>
      <c r="E533" s="12" t="s">
        <v>637</v>
      </c>
      <c r="F533" s="33">
        <v>348.762</v>
      </c>
    </row>
    <row r="534" spans="1:6" ht="51">
      <c r="A534" s="4"/>
      <c r="B534" s="2"/>
      <c r="C534" s="2"/>
      <c r="D534" s="2" t="s">
        <v>68</v>
      </c>
      <c r="E534" s="12" t="s">
        <v>69</v>
      </c>
      <c r="F534" s="19">
        <v>348.762</v>
      </c>
    </row>
    <row r="535" spans="1:6" hidden="1">
      <c r="A535" s="4"/>
      <c r="B535" s="2" t="s">
        <v>729</v>
      </c>
      <c r="C535" s="2"/>
      <c r="D535" s="2"/>
      <c r="E535" s="56" t="s">
        <v>730</v>
      </c>
      <c r="F535" s="33">
        <v>0</v>
      </c>
    </row>
    <row r="536" spans="1:6" hidden="1">
      <c r="A536" s="4"/>
      <c r="B536" s="2"/>
      <c r="C536" s="2" t="s">
        <v>731</v>
      </c>
      <c r="D536" s="2"/>
      <c r="E536" s="58" t="s">
        <v>732</v>
      </c>
      <c r="F536" s="33">
        <v>0</v>
      </c>
    </row>
    <row r="537" spans="1:6" hidden="1">
      <c r="A537" s="4"/>
      <c r="B537" s="2"/>
      <c r="C537" s="2" t="s">
        <v>733</v>
      </c>
      <c r="D537" s="2"/>
      <c r="E537" s="58" t="s">
        <v>734</v>
      </c>
      <c r="F537" s="33">
        <v>0</v>
      </c>
    </row>
    <row r="538" spans="1:6" ht="25.5" hidden="1">
      <c r="A538" s="4"/>
      <c r="B538" s="2"/>
      <c r="C538" s="2"/>
      <c r="D538" s="2" t="s">
        <v>8</v>
      </c>
      <c r="E538" s="12" t="s">
        <v>9</v>
      </c>
      <c r="F538" s="19"/>
    </row>
    <row r="539" spans="1:6">
      <c r="A539" s="4"/>
      <c r="B539" s="2" t="s">
        <v>707</v>
      </c>
      <c r="C539" s="2"/>
      <c r="D539" s="4"/>
      <c r="E539" s="54" t="s">
        <v>708</v>
      </c>
      <c r="F539" s="33">
        <v>11047.114</v>
      </c>
    </row>
    <row r="540" spans="1:6" ht="38.25">
      <c r="A540" s="4"/>
      <c r="B540" s="2"/>
      <c r="C540" s="2" t="s">
        <v>414</v>
      </c>
      <c r="D540" s="4"/>
      <c r="E540" s="5" t="s">
        <v>415</v>
      </c>
      <c r="F540" s="33">
        <v>3421.56</v>
      </c>
    </row>
    <row r="541" spans="1:6" ht="102">
      <c r="A541" s="4"/>
      <c r="B541" s="2"/>
      <c r="C541" s="2" t="s">
        <v>416</v>
      </c>
      <c r="D541" s="4"/>
      <c r="E541" s="5" t="s">
        <v>417</v>
      </c>
      <c r="F541" s="33">
        <v>100</v>
      </c>
    </row>
    <row r="542" spans="1:6" ht="25.5">
      <c r="A542" s="4"/>
      <c r="B542" s="2"/>
      <c r="C542" s="2" t="s">
        <v>420</v>
      </c>
      <c r="D542" s="2"/>
      <c r="E542" s="12" t="s">
        <v>421</v>
      </c>
      <c r="F542" s="33">
        <v>100</v>
      </c>
    </row>
    <row r="543" spans="1:6" ht="25.5">
      <c r="A543" s="4"/>
      <c r="B543" s="2"/>
      <c r="C543" s="2"/>
      <c r="D543" s="2" t="s">
        <v>8</v>
      </c>
      <c r="E543" s="12" t="s">
        <v>9</v>
      </c>
      <c r="F543" s="33">
        <v>100</v>
      </c>
    </row>
    <row r="544" spans="1:6" ht="63.75">
      <c r="A544" s="4"/>
      <c r="B544" s="2"/>
      <c r="C544" s="2" t="s">
        <v>432</v>
      </c>
      <c r="D544" s="2"/>
      <c r="E544" s="12" t="s">
        <v>433</v>
      </c>
      <c r="F544" s="19">
        <v>600</v>
      </c>
    </row>
    <row r="545" spans="1:6" ht="25.5">
      <c r="A545" s="4"/>
      <c r="B545" s="2"/>
      <c r="C545" s="2" t="s">
        <v>434</v>
      </c>
      <c r="D545" s="4"/>
      <c r="E545" s="5" t="s">
        <v>435</v>
      </c>
      <c r="F545" s="33">
        <v>600</v>
      </c>
    </row>
    <row r="546" spans="1:6" ht="25.5">
      <c r="A546" s="4"/>
      <c r="B546" s="2"/>
      <c r="C546" s="2"/>
      <c r="D546" s="4">
        <v>600</v>
      </c>
      <c r="E546" s="5" t="s">
        <v>15</v>
      </c>
      <c r="F546" s="19">
        <v>600</v>
      </c>
    </row>
    <row r="547" spans="1:6" ht="63.75">
      <c r="A547" s="4"/>
      <c r="B547" s="2"/>
      <c r="C547" s="2" t="s">
        <v>436</v>
      </c>
      <c r="D547" s="4"/>
      <c r="E547" s="5" t="s">
        <v>437</v>
      </c>
      <c r="F547" s="33">
        <v>2455.16</v>
      </c>
    </row>
    <row r="548" spans="1:6" ht="25.5">
      <c r="A548" s="4"/>
      <c r="B548" s="2"/>
      <c r="C548" s="2" t="s">
        <v>438</v>
      </c>
      <c r="D548" s="4"/>
      <c r="E548" s="5" t="s">
        <v>439</v>
      </c>
      <c r="F548" s="33">
        <v>59.5</v>
      </c>
    </row>
    <row r="549" spans="1:6" ht="25.5">
      <c r="A549" s="4"/>
      <c r="B549" s="2"/>
      <c r="C549" s="2"/>
      <c r="D549" s="2" t="s">
        <v>8</v>
      </c>
      <c r="E549" s="12" t="s">
        <v>9</v>
      </c>
      <c r="F549" s="19">
        <v>59.5</v>
      </c>
    </row>
    <row r="550" spans="1:6" ht="38.25">
      <c r="A550" s="4"/>
      <c r="B550" s="2"/>
      <c r="C550" s="2" t="s">
        <v>440</v>
      </c>
      <c r="D550" s="2"/>
      <c r="E550" s="12" t="s">
        <v>441</v>
      </c>
      <c r="F550" s="33">
        <v>202.55</v>
      </c>
    </row>
    <row r="551" spans="1:6" ht="25.5">
      <c r="A551" s="4"/>
      <c r="B551" s="2"/>
      <c r="C551" s="2"/>
      <c r="D551" s="2" t="s">
        <v>8</v>
      </c>
      <c r="E551" s="12" t="s">
        <v>9</v>
      </c>
      <c r="F551" s="19">
        <v>202.55</v>
      </c>
    </row>
    <row r="552" spans="1:6" ht="38.25">
      <c r="A552" s="4"/>
      <c r="B552" s="2"/>
      <c r="C552" s="2" t="s">
        <v>442</v>
      </c>
      <c r="D552" s="4"/>
      <c r="E552" s="5" t="s">
        <v>443</v>
      </c>
      <c r="F552" s="33">
        <v>2153.1799999999998</v>
      </c>
    </row>
    <row r="553" spans="1:6" ht="25.5">
      <c r="A553" s="4"/>
      <c r="B553" s="2"/>
      <c r="C553" s="2"/>
      <c r="D553" s="2" t="s">
        <v>8</v>
      </c>
      <c r="E553" s="12" t="s">
        <v>9</v>
      </c>
      <c r="F553" s="19">
        <v>2153.1799999999998</v>
      </c>
    </row>
    <row r="554" spans="1:6" ht="38.25">
      <c r="A554" s="4"/>
      <c r="B554" s="2"/>
      <c r="C554" s="2" t="s">
        <v>444</v>
      </c>
      <c r="D554" s="4"/>
      <c r="E554" s="5" t="s">
        <v>445</v>
      </c>
      <c r="F554" s="33">
        <v>39.93</v>
      </c>
    </row>
    <row r="555" spans="1:6" ht="25.5">
      <c r="A555" s="4"/>
      <c r="B555" s="2"/>
      <c r="C555" s="2"/>
      <c r="D555" s="2" t="s">
        <v>8</v>
      </c>
      <c r="E555" s="12" t="s">
        <v>9</v>
      </c>
      <c r="F555" s="19">
        <v>39.93</v>
      </c>
    </row>
    <row r="556" spans="1:6" hidden="1">
      <c r="A556" s="4"/>
      <c r="B556" s="2"/>
      <c r="C556" s="2" t="s">
        <v>735</v>
      </c>
      <c r="D556" s="4"/>
      <c r="E556" s="58" t="s">
        <v>736</v>
      </c>
      <c r="F556" s="33">
        <v>0</v>
      </c>
    </row>
    <row r="557" spans="1:6" ht="25.5" hidden="1">
      <c r="A557" s="4"/>
      <c r="B557" s="2"/>
      <c r="C557" s="2"/>
      <c r="D557" s="2" t="s">
        <v>8</v>
      </c>
      <c r="E557" s="12" t="s">
        <v>9</v>
      </c>
      <c r="F557" s="19"/>
    </row>
    <row r="558" spans="1:6" ht="63.75">
      <c r="A558" s="4"/>
      <c r="B558" s="2"/>
      <c r="C558" s="2" t="s">
        <v>446</v>
      </c>
      <c r="D558" s="2"/>
      <c r="E558" s="12" t="s">
        <v>447</v>
      </c>
      <c r="F558" s="19">
        <v>266.39999999999998</v>
      </c>
    </row>
    <row r="559" spans="1:6" ht="38.25">
      <c r="A559" s="4"/>
      <c r="B559" s="2"/>
      <c r="C559" s="2" t="s">
        <v>448</v>
      </c>
      <c r="D559" s="2"/>
      <c r="E559" s="5" t="s">
        <v>449</v>
      </c>
      <c r="F559" s="33">
        <v>266.39999999999998</v>
      </c>
    </row>
    <row r="560" spans="1:6" ht="25.5">
      <c r="A560" s="4"/>
      <c r="B560" s="2"/>
      <c r="C560" s="2"/>
      <c r="D560" s="2" t="s">
        <v>8</v>
      </c>
      <c r="E560" s="12" t="s">
        <v>9</v>
      </c>
      <c r="F560" s="19">
        <v>266.39999999999998</v>
      </c>
    </row>
    <row r="561" spans="1:6" ht="25.5">
      <c r="A561" s="4"/>
      <c r="B561" s="2"/>
      <c r="C561" s="2" t="s">
        <v>509</v>
      </c>
      <c r="D561" s="2"/>
      <c r="E561" s="12" t="s">
        <v>510</v>
      </c>
      <c r="F561" s="19">
        <v>428.142</v>
      </c>
    </row>
    <row r="562" spans="1:6" ht="51">
      <c r="A562" s="4"/>
      <c r="B562" s="2"/>
      <c r="C562" s="2" t="s">
        <v>511</v>
      </c>
      <c r="D562" s="2"/>
      <c r="E562" s="12" t="s">
        <v>512</v>
      </c>
      <c r="F562" s="19">
        <v>106.642</v>
      </c>
    </row>
    <row r="563" spans="1:6">
      <c r="A563" s="4"/>
      <c r="B563" s="2"/>
      <c r="C563" s="2" t="s">
        <v>513</v>
      </c>
      <c r="D563" s="2"/>
      <c r="E563" s="12" t="s">
        <v>514</v>
      </c>
      <c r="F563" s="33">
        <v>8</v>
      </c>
    </row>
    <row r="564" spans="1:6" ht="25.5">
      <c r="A564" s="4"/>
      <c r="B564" s="2"/>
      <c r="C564" s="2"/>
      <c r="D564" s="2" t="s">
        <v>8</v>
      </c>
      <c r="E564" s="12" t="s">
        <v>9</v>
      </c>
      <c r="F564" s="19">
        <v>8</v>
      </c>
    </row>
    <row r="565" spans="1:6" ht="25.5">
      <c r="A565" s="4"/>
      <c r="B565" s="2"/>
      <c r="C565" s="2" t="s">
        <v>515</v>
      </c>
      <c r="D565" s="2"/>
      <c r="E565" s="12" t="s">
        <v>516</v>
      </c>
      <c r="F565" s="33">
        <v>63.555999999999997</v>
      </c>
    </row>
    <row r="566" spans="1:6" ht="25.5">
      <c r="A566" s="4"/>
      <c r="B566" s="2"/>
      <c r="C566" s="2"/>
      <c r="D566" s="2" t="s">
        <v>8</v>
      </c>
      <c r="E566" s="12" t="s">
        <v>9</v>
      </c>
      <c r="F566" s="19">
        <v>63.555999999999997</v>
      </c>
    </row>
    <row r="567" spans="1:6" ht="29.25" customHeight="1">
      <c r="A567" s="4"/>
      <c r="B567" s="2"/>
      <c r="C567" s="2" t="s">
        <v>521</v>
      </c>
      <c r="D567" s="2"/>
      <c r="E567" s="12" t="s">
        <v>522</v>
      </c>
      <c r="F567" s="33">
        <v>25</v>
      </c>
    </row>
    <row r="568" spans="1:6" ht="25.5">
      <c r="A568" s="4"/>
      <c r="B568" s="2"/>
      <c r="C568" s="2"/>
      <c r="D568" s="2" t="s">
        <v>8</v>
      </c>
      <c r="E568" s="12" t="s">
        <v>9</v>
      </c>
      <c r="F568" s="19">
        <v>25</v>
      </c>
    </row>
    <row r="569" spans="1:6" ht="25.5">
      <c r="A569" s="4"/>
      <c r="B569" s="2"/>
      <c r="C569" s="2" t="s">
        <v>523</v>
      </c>
      <c r="D569" s="2"/>
      <c r="E569" s="12" t="s">
        <v>524</v>
      </c>
      <c r="F569" s="33">
        <v>10.086</v>
      </c>
    </row>
    <row r="570" spans="1:6" ht="25.5">
      <c r="A570" s="4"/>
      <c r="B570" s="2"/>
      <c r="C570" s="2"/>
      <c r="D570" s="2" t="s">
        <v>8</v>
      </c>
      <c r="E570" s="12" t="s">
        <v>9</v>
      </c>
      <c r="F570" s="19">
        <v>10.086</v>
      </c>
    </row>
    <row r="571" spans="1:6" ht="63.75">
      <c r="A571" s="4"/>
      <c r="B571" s="2"/>
      <c r="C571" s="2" t="s">
        <v>525</v>
      </c>
      <c r="D571" s="2"/>
      <c r="E571" s="12" t="s">
        <v>737</v>
      </c>
      <c r="F571" s="19">
        <v>321.5</v>
      </c>
    </row>
    <row r="572" spans="1:6" ht="38.25" hidden="1">
      <c r="A572" s="4"/>
      <c r="B572" s="2"/>
      <c r="C572" s="2" t="s">
        <v>527</v>
      </c>
      <c r="D572" s="2"/>
      <c r="E572" s="12" t="s">
        <v>528</v>
      </c>
      <c r="F572" s="33">
        <v>0</v>
      </c>
    </row>
    <row r="573" spans="1:6" ht="25.5" hidden="1">
      <c r="A573" s="4"/>
      <c r="B573" s="2"/>
      <c r="C573" s="2"/>
      <c r="D573" s="4">
        <v>600</v>
      </c>
      <c r="E573" s="5" t="s">
        <v>15</v>
      </c>
      <c r="F573" s="19"/>
    </row>
    <row r="574" spans="1:6" ht="25.5">
      <c r="A574" s="4"/>
      <c r="B574" s="2"/>
      <c r="C574" s="2" t="s">
        <v>529</v>
      </c>
      <c r="D574" s="2"/>
      <c r="E574" s="12" t="s">
        <v>530</v>
      </c>
      <c r="F574" s="33">
        <v>137.5</v>
      </c>
    </row>
    <row r="575" spans="1:6" ht="25.5">
      <c r="A575" s="4"/>
      <c r="B575" s="2"/>
      <c r="C575" s="2"/>
      <c r="D575" s="4">
        <v>600</v>
      </c>
      <c r="E575" s="5" t="s">
        <v>15</v>
      </c>
      <c r="F575" s="19">
        <v>137.5</v>
      </c>
    </row>
    <row r="576" spans="1:6" ht="38.25">
      <c r="A576" s="4"/>
      <c r="B576" s="2"/>
      <c r="C576" s="2" t="s">
        <v>531</v>
      </c>
      <c r="D576" s="2"/>
      <c r="E576" s="12" t="s">
        <v>532</v>
      </c>
      <c r="F576" s="33">
        <v>55</v>
      </c>
    </row>
    <row r="577" spans="1:6" ht="25.5">
      <c r="A577" s="4"/>
      <c r="B577" s="2"/>
      <c r="C577" s="2"/>
      <c r="D577" s="4">
        <v>600</v>
      </c>
      <c r="E577" s="5" t="s">
        <v>15</v>
      </c>
      <c r="F577" s="19">
        <v>55</v>
      </c>
    </row>
    <row r="578" spans="1:6" ht="25.5">
      <c r="A578" s="4"/>
      <c r="B578" s="2"/>
      <c r="C578" s="2" t="s">
        <v>533</v>
      </c>
      <c r="D578" s="2"/>
      <c r="E578" s="12" t="s">
        <v>534</v>
      </c>
      <c r="F578" s="33">
        <v>70</v>
      </c>
    </row>
    <row r="579" spans="1:6" ht="25.5">
      <c r="A579" s="4"/>
      <c r="B579" s="2"/>
      <c r="C579" s="2"/>
      <c r="D579" s="4">
        <v>600</v>
      </c>
      <c r="E579" s="5" t="s">
        <v>15</v>
      </c>
      <c r="F579" s="19">
        <v>70</v>
      </c>
    </row>
    <row r="580" spans="1:6" ht="25.5">
      <c r="A580" s="4"/>
      <c r="B580" s="2"/>
      <c r="C580" s="2" t="s">
        <v>535</v>
      </c>
      <c r="D580" s="2"/>
      <c r="E580" s="12" t="s">
        <v>536</v>
      </c>
      <c r="F580" s="33">
        <v>59</v>
      </c>
    </row>
    <row r="581" spans="1:6" ht="25.5">
      <c r="A581" s="4"/>
      <c r="B581" s="2"/>
      <c r="C581" s="2"/>
      <c r="D581" s="4">
        <v>600</v>
      </c>
      <c r="E581" s="5" t="s">
        <v>15</v>
      </c>
      <c r="F581" s="19">
        <v>59</v>
      </c>
    </row>
    <row r="582" spans="1:6" ht="25.5">
      <c r="A582" s="4"/>
      <c r="B582" s="2"/>
      <c r="C582" s="2" t="s">
        <v>551</v>
      </c>
      <c r="D582" s="4"/>
      <c r="E582" s="5" t="s">
        <v>552</v>
      </c>
      <c r="F582" s="33">
        <v>109.877</v>
      </c>
    </row>
    <row r="583" spans="1:6" ht="25.5">
      <c r="A583" s="4"/>
      <c r="B583" s="2"/>
      <c r="C583" s="2" t="s">
        <v>553</v>
      </c>
      <c r="D583" s="4"/>
      <c r="E583" s="5" t="s">
        <v>554</v>
      </c>
      <c r="F583" s="33">
        <v>69.876999999999995</v>
      </c>
    </row>
    <row r="584" spans="1:6">
      <c r="A584" s="4"/>
      <c r="B584" s="2"/>
      <c r="C584" s="2"/>
      <c r="D584" s="2" t="s">
        <v>18</v>
      </c>
      <c r="E584" s="12" t="s">
        <v>19</v>
      </c>
      <c r="F584" s="19">
        <v>69.876999999999995</v>
      </c>
    </row>
    <row r="585" spans="1:6">
      <c r="A585" s="4"/>
      <c r="B585" s="2"/>
      <c r="C585" s="2" t="s">
        <v>555</v>
      </c>
      <c r="D585" s="4"/>
      <c r="E585" s="58" t="s">
        <v>556</v>
      </c>
      <c r="F585" s="33">
        <v>40</v>
      </c>
    </row>
    <row r="586" spans="1:6">
      <c r="A586" s="4"/>
      <c r="B586" s="2"/>
      <c r="C586" s="2"/>
      <c r="D586" s="2" t="s">
        <v>18</v>
      </c>
      <c r="E586" s="12" t="s">
        <v>19</v>
      </c>
      <c r="F586" s="19">
        <v>40</v>
      </c>
    </row>
    <row r="587" spans="1:6" ht="38.25">
      <c r="A587" s="4"/>
      <c r="B587" s="2"/>
      <c r="C587" s="2" t="s">
        <v>581</v>
      </c>
      <c r="D587" s="2"/>
      <c r="E587" s="5" t="s">
        <v>582</v>
      </c>
      <c r="F587" s="19">
        <v>3349.4789999999998</v>
      </c>
    </row>
    <row r="588" spans="1:6">
      <c r="A588" s="4"/>
      <c r="B588" s="2"/>
      <c r="C588" s="2" t="s">
        <v>583</v>
      </c>
      <c r="D588" s="2"/>
      <c r="E588" s="58" t="s">
        <v>572</v>
      </c>
      <c r="F588" s="33">
        <v>3349.4789999999998</v>
      </c>
    </row>
    <row r="589" spans="1:6" ht="51">
      <c r="A589" s="4"/>
      <c r="B589" s="2"/>
      <c r="C589" s="2"/>
      <c r="D589" s="2" t="s">
        <v>68</v>
      </c>
      <c r="E589" s="12" t="s">
        <v>69</v>
      </c>
      <c r="F589" s="19">
        <v>2820.0189999999998</v>
      </c>
    </row>
    <row r="590" spans="1:6" ht="25.5">
      <c r="A590" s="4"/>
      <c r="B590" s="2"/>
      <c r="C590" s="2"/>
      <c r="D590" s="2" t="s">
        <v>8</v>
      </c>
      <c r="E590" s="12" t="s">
        <v>9</v>
      </c>
      <c r="F590" s="19">
        <v>528.24</v>
      </c>
    </row>
    <row r="591" spans="1:6">
      <c r="A591" s="4"/>
      <c r="B591" s="2"/>
      <c r="C591" s="2"/>
      <c r="D591" s="2" t="s">
        <v>18</v>
      </c>
      <c r="E591" s="12" t="s">
        <v>19</v>
      </c>
      <c r="F591" s="19">
        <v>1.22</v>
      </c>
    </row>
    <row r="592" spans="1:6">
      <c r="A592" s="4"/>
      <c r="B592" s="2"/>
      <c r="C592" s="2" t="s">
        <v>598</v>
      </c>
      <c r="D592" s="4"/>
      <c r="E592" s="5" t="s">
        <v>124</v>
      </c>
      <c r="F592" s="33">
        <v>3738.056</v>
      </c>
    </row>
    <row r="593" spans="1:6" ht="25.5">
      <c r="A593" s="4"/>
      <c r="B593" s="2"/>
      <c r="C593" s="2" t="s">
        <v>599</v>
      </c>
      <c r="D593" s="4"/>
      <c r="E593" s="5" t="s">
        <v>600</v>
      </c>
      <c r="F593" s="33">
        <v>3696.2</v>
      </c>
    </row>
    <row r="594" spans="1:6">
      <c r="A594" s="4"/>
      <c r="B594" s="2"/>
      <c r="C594" s="2" t="s">
        <v>607</v>
      </c>
      <c r="D594" s="4"/>
      <c r="E594" s="5" t="s">
        <v>608</v>
      </c>
      <c r="F594" s="19">
        <v>3696.2</v>
      </c>
    </row>
    <row r="595" spans="1:6" ht="51">
      <c r="A595" s="4"/>
      <c r="B595" s="2"/>
      <c r="C595" s="2"/>
      <c r="D595" s="2" t="s">
        <v>68</v>
      </c>
      <c r="E595" s="12" t="s">
        <v>69</v>
      </c>
      <c r="F595" s="19">
        <v>3052.511</v>
      </c>
    </row>
    <row r="596" spans="1:6" ht="25.5">
      <c r="A596" s="4"/>
      <c r="B596" s="2"/>
      <c r="C596" s="2"/>
      <c r="D596" s="2" t="s">
        <v>8</v>
      </c>
      <c r="E596" s="12" t="s">
        <v>9</v>
      </c>
      <c r="F596" s="19">
        <v>643.68899999999996</v>
      </c>
    </row>
    <row r="597" spans="1:6" ht="25.5">
      <c r="A597" s="4"/>
      <c r="B597" s="2"/>
      <c r="C597" s="2" t="s">
        <v>626</v>
      </c>
      <c r="D597" s="2"/>
      <c r="E597" s="12" t="s">
        <v>627</v>
      </c>
      <c r="F597" s="33">
        <v>41.856000000000002</v>
      </c>
    </row>
    <row r="598" spans="1:6" ht="25.5">
      <c r="A598" s="4"/>
      <c r="B598" s="2"/>
      <c r="C598" s="2" t="s">
        <v>634</v>
      </c>
      <c r="D598" s="4"/>
      <c r="E598" s="5" t="s">
        <v>635</v>
      </c>
      <c r="F598" s="33">
        <v>41.856000000000002</v>
      </c>
    </row>
    <row r="599" spans="1:6" ht="51">
      <c r="A599" s="4"/>
      <c r="B599" s="2"/>
      <c r="C599" s="2"/>
      <c r="D599" s="4">
        <v>100</v>
      </c>
      <c r="E599" s="12" t="s">
        <v>69</v>
      </c>
      <c r="F599" s="33">
        <v>41.856000000000002</v>
      </c>
    </row>
    <row r="600" spans="1:6" ht="25.5">
      <c r="A600" s="4"/>
      <c r="B600" s="2" t="s">
        <v>738</v>
      </c>
      <c r="C600" s="2"/>
      <c r="D600" s="2"/>
      <c r="E600" s="12" t="s">
        <v>739</v>
      </c>
      <c r="F600" s="33">
        <v>7198.7380000000003</v>
      </c>
    </row>
    <row r="601" spans="1:6" ht="38.25">
      <c r="A601" s="4"/>
      <c r="B601" s="2" t="s">
        <v>740</v>
      </c>
      <c r="C601" s="2"/>
      <c r="D601" s="2"/>
      <c r="E601" s="56" t="s">
        <v>741</v>
      </c>
      <c r="F601" s="33">
        <v>7086.4380000000001</v>
      </c>
    </row>
    <row r="602" spans="1:6" ht="38.25">
      <c r="A602" s="4"/>
      <c r="B602" s="2"/>
      <c r="C602" s="2" t="s">
        <v>254</v>
      </c>
      <c r="D602" s="2"/>
      <c r="E602" s="5" t="s">
        <v>255</v>
      </c>
      <c r="F602" s="33">
        <v>7086.4380000000001</v>
      </c>
    </row>
    <row r="603" spans="1:6" ht="89.25">
      <c r="A603" s="4"/>
      <c r="B603" s="2"/>
      <c r="C603" s="2" t="s">
        <v>270</v>
      </c>
      <c r="D603" s="2"/>
      <c r="E603" s="5" t="s">
        <v>271</v>
      </c>
      <c r="F603" s="33">
        <v>7086.4380000000001</v>
      </c>
    </row>
    <row r="604" spans="1:6" ht="25.5" hidden="1">
      <c r="A604" s="4"/>
      <c r="B604" s="2"/>
      <c r="C604" s="2" t="s">
        <v>742</v>
      </c>
      <c r="D604" s="2"/>
      <c r="E604" s="5" t="s">
        <v>743</v>
      </c>
      <c r="F604" s="33">
        <v>0</v>
      </c>
    </row>
    <row r="605" spans="1:6" ht="25.5" hidden="1">
      <c r="A605" s="4"/>
      <c r="B605" s="2"/>
      <c r="C605" s="2"/>
      <c r="D605" s="2" t="s">
        <v>8</v>
      </c>
      <c r="E605" s="12" t="s">
        <v>9</v>
      </c>
      <c r="F605" s="33"/>
    </row>
    <row r="606" spans="1:6" ht="25.5">
      <c r="A606" s="4"/>
      <c r="B606" s="2"/>
      <c r="C606" s="2" t="s">
        <v>272</v>
      </c>
      <c r="D606" s="2"/>
      <c r="E606" s="12" t="s">
        <v>273</v>
      </c>
      <c r="F606" s="33">
        <v>150</v>
      </c>
    </row>
    <row r="607" spans="1:6" ht="25.5">
      <c r="A607" s="4"/>
      <c r="B607" s="2"/>
      <c r="C607" s="2"/>
      <c r="D607" s="2" t="s">
        <v>8</v>
      </c>
      <c r="E607" s="12" t="s">
        <v>9</v>
      </c>
      <c r="F607" s="19">
        <v>150</v>
      </c>
    </row>
    <row r="608" spans="1:6">
      <c r="A608" s="4"/>
      <c r="B608" s="2"/>
      <c r="C608" s="2" t="s">
        <v>274</v>
      </c>
      <c r="D608" s="2"/>
      <c r="E608" s="12" t="s">
        <v>275</v>
      </c>
      <c r="F608" s="33">
        <v>420.99700000000001</v>
      </c>
    </row>
    <row r="609" spans="1:6" ht="25.5">
      <c r="A609" s="4"/>
      <c r="B609" s="2"/>
      <c r="C609" s="2"/>
      <c r="D609" s="2" t="s">
        <v>8</v>
      </c>
      <c r="E609" s="12" t="s">
        <v>9</v>
      </c>
      <c r="F609" s="19">
        <v>420.99700000000001</v>
      </c>
    </row>
    <row r="610" spans="1:6">
      <c r="A610" s="4"/>
      <c r="B610" s="2"/>
      <c r="C610" s="2" t="s">
        <v>276</v>
      </c>
      <c r="D610" s="4"/>
      <c r="E610" s="58" t="s">
        <v>277</v>
      </c>
      <c r="F610" s="33">
        <v>6515.4409999999998</v>
      </c>
    </row>
    <row r="611" spans="1:6" ht="51">
      <c r="A611" s="4"/>
      <c r="B611" s="2"/>
      <c r="C611" s="2"/>
      <c r="D611" s="2" t="s">
        <v>68</v>
      </c>
      <c r="E611" s="12" t="s">
        <v>69</v>
      </c>
      <c r="F611" s="19">
        <v>6075.35</v>
      </c>
    </row>
    <row r="612" spans="1:6" ht="25.5">
      <c r="A612" s="4"/>
      <c r="B612" s="2"/>
      <c r="C612" s="2"/>
      <c r="D612" s="2" t="s">
        <v>8</v>
      </c>
      <c r="E612" s="12" t="s">
        <v>9</v>
      </c>
      <c r="F612" s="19">
        <v>425.19099999999997</v>
      </c>
    </row>
    <row r="613" spans="1:6">
      <c r="A613" s="4"/>
      <c r="B613" s="2"/>
      <c r="C613" s="2"/>
      <c r="D613" s="2" t="s">
        <v>18</v>
      </c>
      <c r="E613" s="12" t="s">
        <v>19</v>
      </c>
      <c r="F613" s="19">
        <v>14.9</v>
      </c>
    </row>
    <row r="614" spans="1:6" ht="51" hidden="1">
      <c r="A614" s="4"/>
      <c r="B614" s="2"/>
      <c r="C614" s="2" t="s">
        <v>744</v>
      </c>
      <c r="D614" s="2"/>
      <c r="E614" s="5" t="s">
        <v>745</v>
      </c>
      <c r="F614" s="33">
        <v>0</v>
      </c>
    </row>
    <row r="615" spans="1:6" ht="25.5" hidden="1">
      <c r="A615" s="4"/>
      <c r="B615" s="2"/>
      <c r="C615" s="2" t="s">
        <v>746</v>
      </c>
      <c r="D615" s="2"/>
      <c r="E615" s="5" t="s">
        <v>747</v>
      </c>
      <c r="F615" s="33">
        <v>0</v>
      </c>
    </row>
    <row r="616" spans="1:6" ht="25.5" hidden="1">
      <c r="A616" s="4"/>
      <c r="B616" s="2"/>
      <c r="C616" s="2"/>
      <c r="D616" s="2" t="s">
        <v>8</v>
      </c>
      <c r="E616" s="12" t="s">
        <v>9</v>
      </c>
      <c r="F616" s="19"/>
    </row>
    <row r="617" spans="1:6" ht="25.5">
      <c r="A617" s="4"/>
      <c r="B617" s="2" t="s">
        <v>748</v>
      </c>
      <c r="C617" s="2"/>
      <c r="D617" s="2"/>
      <c r="E617" s="56" t="s">
        <v>749</v>
      </c>
      <c r="F617" s="33">
        <v>112.3</v>
      </c>
    </row>
    <row r="618" spans="1:6" ht="38.25">
      <c r="A618" s="4"/>
      <c r="B618" s="2"/>
      <c r="C618" s="2" t="s">
        <v>254</v>
      </c>
      <c r="D618" s="2"/>
      <c r="E618" s="5" t="s">
        <v>255</v>
      </c>
      <c r="F618" s="33">
        <v>112.3</v>
      </c>
    </row>
    <row r="619" spans="1:6" ht="51">
      <c r="A619" s="4"/>
      <c r="B619" s="2"/>
      <c r="C619" s="2" t="s">
        <v>256</v>
      </c>
      <c r="D619" s="2"/>
      <c r="E619" s="5" t="s">
        <v>257</v>
      </c>
      <c r="F619" s="33">
        <v>112.3</v>
      </c>
    </row>
    <row r="620" spans="1:6" ht="25.5">
      <c r="A620" s="4"/>
      <c r="B620" s="2"/>
      <c r="C620" s="2" t="s">
        <v>262</v>
      </c>
      <c r="D620" s="2"/>
      <c r="E620" s="5" t="s">
        <v>263</v>
      </c>
      <c r="F620" s="33">
        <v>112.3</v>
      </c>
    </row>
    <row r="621" spans="1:6" ht="25.5">
      <c r="A621" s="4"/>
      <c r="B621" s="2"/>
      <c r="C621" s="2"/>
      <c r="D621" s="2" t="s">
        <v>8</v>
      </c>
      <c r="E621" s="12" t="s">
        <v>9</v>
      </c>
      <c r="F621" s="19">
        <v>112.3</v>
      </c>
    </row>
    <row r="622" spans="1:6" ht="25.5" hidden="1">
      <c r="A622" s="4"/>
      <c r="B622" s="2"/>
      <c r="C622" s="2" t="s">
        <v>268</v>
      </c>
      <c r="D622" s="2"/>
      <c r="E622" s="5" t="s">
        <v>750</v>
      </c>
      <c r="F622" s="33">
        <v>0</v>
      </c>
    </row>
    <row r="623" spans="1:6" ht="25.5" hidden="1">
      <c r="A623" s="4"/>
      <c r="B623" s="2"/>
      <c r="C623" s="2"/>
      <c r="D623" s="2" t="s">
        <v>8</v>
      </c>
      <c r="E623" s="12" t="s">
        <v>9</v>
      </c>
      <c r="F623" s="19"/>
    </row>
    <row r="624" spans="1:6" ht="51" hidden="1">
      <c r="A624" s="4"/>
      <c r="B624" s="2"/>
      <c r="C624" s="2" t="s">
        <v>744</v>
      </c>
      <c r="D624" s="2"/>
      <c r="E624" s="5" t="s">
        <v>745</v>
      </c>
      <c r="F624" s="33">
        <v>0</v>
      </c>
    </row>
    <row r="625" spans="1:6" ht="25.5" hidden="1">
      <c r="A625" s="4"/>
      <c r="B625" s="2"/>
      <c r="C625" s="2" t="s">
        <v>751</v>
      </c>
      <c r="D625" s="2"/>
      <c r="E625" s="5" t="s">
        <v>752</v>
      </c>
      <c r="F625" s="33">
        <v>0</v>
      </c>
    </row>
    <row r="626" spans="1:6" ht="25.5" hidden="1">
      <c r="A626" s="4"/>
      <c r="B626" s="2"/>
      <c r="C626" s="2"/>
      <c r="D626" s="2" t="s">
        <v>8</v>
      </c>
      <c r="E626" s="12" t="s">
        <v>9</v>
      </c>
      <c r="F626" s="19"/>
    </row>
    <row r="627" spans="1:6">
      <c r="A627" s="4"/>
      <c r="B627" s="2" t="s">
        <v>714</v>
      </c>
      <c r="C627" s="2"/>
      <c r="D627" s="2"/>
      <c r="E627" s="12" t="s">
        <v>715</v>
      </c>
      <c r="F627" s="33">
        <v>2686.4479999999999</v>
      </c>
    </row>
    <row r="628" spans="1:6">
      <c r="A628" s="4"/>
      <c r="B628" s="2" t="s">
        <v>755</v>
      </c>
      <c r="C628" s="2"/>
      <c r="D628" s="2"/>
      <c r="E628" s="56" t="s">
        <v>756</v>
      </c>
      <c r="F628" s="33">
        <v>200</v>
      </c>
    </row>
    <row r="629" spans="1:6">
      <c r="A629" s="4"/>
      <c r="B629" s="2"/>
      <c r="C629" s="2" t="s">
        <v>565</v>
      </c>
      <c r="D629" s="2"/>
      <c r="E629" s="58" t="s">
        <v>566</v>
      </c>
      <c r="F629" s="33">
        <v>200</v>
      </c>
    </row>
    <row r="630" spans="1:6" ht="25.5">
      <c r="A630" s="4"/>
      <c r="B630" s="2"/>
      <c r="C630" s="2" t="s">
        <v>567</v>
      </c>
      <c r="D630" s="2"/>
      <c r="E630" s="12" t="s">
        <v>568</v>
      </c>
      <c r="F630" s="33">
        <v>200</v>
      </c>
    </row>
    <row r="631" spans="1:6" ht="25.5">
      <c r="A631" s="4"/>
      <c r="B631" s="2"/>
      <c r="C631" s="2"/>
      <c r="D631" s="2" t="s">
        <v>8</v>
      </c>
      <c r="E631" s="12" t="s">
        <v>9</v>
      </c>
      <c r="F631" s="19">
        <v>200</v>
      </c>
    </row>
    <row r="632" spans="1:6">
      <c r="A632" s="4"/>
      <c r="B632" s="2" t="s">
        <v>718</v>
      </c>
      <c r="C632" s="2"/>
      <c r="D632" s="2"/>
      <c r="E632" s="56" t="s">
        <v>719</v>
      </c>
      <c r="F632" s="33">
        <v>2486.4479999999999</v>
      </c>
    </row>
    <row r="633" spans="1:6" ht="25.5">
      <c r="A633" s="4"/>
      <c r="B633" s="2"/>
      <c r="C633" s="2" t="s">
        <v>282</v>
      </c>
      <c r="D633" s="2"/>
      <c r="E633" s="5" t="s">
        <v>283</v>
      </c>
      <c r="F633" s="33">
        <v>2435.0029999999997</v>
      </c>
    </row>
    <row r="634" spans="1:6" ht="51">
      <c r="A634" s="4"/>
      <c r="B634" s="2"/>
      <c r="C634" s="2" t="s">
        <v>284</v>
      </c>
      <c r="D634" s="2"/>
      <c r="E634" s="5" t="s">
        <v>285</v>
      </c>
      <c r="F634" s="33">
        <v>166.375</v>
      </c>
    </row>
    <row r="635" spans="1:6" ht="25.5">
      <c r="A635" s="4"/>
      <c r="B635" s="2"/>
      <c r="C635" s="2" t="s">
        <v>288</v>
      </c>
      <c r="D635" s="2"/>
      <c r="E635" s="5" t="s">
        <v>289</v>
      </c>
      <c r="F635" s="33">
        <v>15</v>
      </c>
    </row>
    <row r="636" spans="1:6" ht="25.5">
      <c r="A636" s="4"/>
      <c r="B636" s="2"/>
      <c r="C636" s="2"/>
      <c r="D636" s="2" t="s">
        <v>8</v>
      </c>
      <c r="E636" s="12" t="s">
        <v>9</v>
      </c>
      <c r="F636" s="19">
        <v>15</v>
      </c>
    </row>
    <row r="637" spans="1:6" ht="25.5">
      <c r="A637" s="4"/>
      <c r="B637" s="2"/>
      <c r="C637" s="2" t="s">
        <v>292</v>
      </c>
      <c r="D637" s="2"/>
      <c r="E637" s="5" t="s">
        <v>293</v>
      </c>
      <c r="F637" s="33">
        <v>16.8</v>
      </c>
    </row>
    <row r="638" spans="1:6" ht="25.5">
      <c r="A638" s="4"/>
      <c r="B638" s="2"/>
      <c r="C638" s="2"/>
      <c r="D638" s="2" t="s">
        <v>8</v>
      </c>
      <c r="E638" s="12" t="s">
        <v>9</v>
      </c>
      <c r="F638" s="19">
        <v>16.8</v>
      </c>
    </row>
    <row r="639" spans="1:6" ht="25.5">
      <c r="A639" s="4"/>
      <c r="B639" s="2"/>
      <c r="C639" s="2" t="s">
        <v>294</v>
      </c>
      <c r="D639" s="2"/>
      <c r="E639" s="12" t="s">
        <v>295</v>
      </c>
      <c r="F639" s="33">
        <v>84.575000000000003</v>
      </c>
    </row>
    <row r="640" spans="1:6" ht="25.5">
      <c r="A640" s="4"/>
      <c r="B640" s="2"/>
      <c r="C640" s="2"/>
      <c r="D640" s="2" t="s">
        <v>8</v>
      </c>
      <c r="E640" s="12" t="s">
        <v>9</v>
      </c>
      <c r="F640" s="19">
        <v>84.575000000000003</v>
      </c>
    </row>
    <row r="641" spans="1:6">
      <c r="A641" s="4"/>
      <c r="B641" s="2"/>
      <c r="C641" s="2" t="s">
        <v>298</v>
      </c>
      <c r="D641" s="2"/>
      <c r="E641" s="58" t="s">
        <v>299</v>
      </c>
      <c r="F641" s="33">
        <v>40</v>
      </c>
    </row>
    <row r="642" spans="1:6" ht="25.5">
      <c r="A642" s="4"/>
      <c r="B642" s="2"/>
      <c r="C642" s="2"/>
      <c r="D642" s="2" t="s">
        <v>8</v>
      </c>
      <c r="E642" s="12" t="s">
        <v>9</v>
      </c>
      <c r="F642" s="19">
        <v>40</v>
      </c>
    </row>
    <row r="643" spans="1:6" ht="38.25">
      <c r="A643" s="4"/>
      <c r="B643" s="2"/>
      <c r="C643" s="2" t="s">
        <v>300</v>
      </c>
      <c r="D643" s="2"/>
      <c r="E643" s="5" t="s">
        <v>301</v>
      </c>
      <c r="F643" s="33">
        <v>10</v>
      </c>
    </row>
    <row r="644" spans="1:6" ht="25.5">
      <c r="A644" s="4"/>
      <c r="B644" s="2"/>
      <c r="C644" s="2"/>
      <c r="D644" s="2" t="s">
        <v>8</v>
      </c>
      <c r="E644" s="12" t="s">
        <v>9</v>
      </c>
      <c r="F644" s="19">
        <v>10</v>
      </c>
    </row>
    <row r="645" spans="1:6" ht="51">
      <c r="A645" s="4"/>
      <c r="B645" s="2"/>
      <c r="C645" s="2" t="s">
        <v>304</v>
      </c>
      <c r="D645" s="2"/>
      <c r="E645" s="5" t="s">
        <v>305</v>
      </c>
      <c r="F645" s="33">
        <v>2268.6279999999997</v>
      </c>
    </row>
    <row r="646" spans="1:6" ht="38.25">
      <c r="A646" s="4"/>
      <c r="B646" s="2"/>
      <c r="C646" s="2" t="s">
        <v>312</v>
      </c>
      <c r="D646" s="2"/>
      <c r="E646" s="5" t="s">
        <v>313</v>
      </c>
      <c r="F646" s="33">
        <v>33.450000000000003</v>
      </c>
    </row>
    <row r="647" spans="1:6">
      <c r="A647" s="4"/>
      <c r="B647" s="2"/>
      <c r="C647" s="2"/>
      <c r="D647" s="2" t="s">
        <v>18</v>
      </c>
      <c r="E647" s="12" t="s">
        <v>19</v>
      </c>
      <c r="F647" s="19">
        <v>33.450000000000003</v>
      </c>
    </row>
    <row r="648" spans="1:6" ht="51">
      <c r="A648" s="4"/>
      <c r="B648" s="2"/>
      <c r="C648" s="2" t="s">
        <v>314</v>
      </c>
      <c r="D648" s="2"/>
      <c r="E648" s="12" t="s">
        <v>315</v>
      </c>
      <c r="F648" s="33">
        <v>30</v>
      </c>
    </row>
    <row r="649" spans="1:6" ht="25.5">
      <c r="A649" s="4"/>
      <c r="B649" s="2"/>
      <c r="C649" s="2"/>
      <c r="D649" s="2" t="s">
        <v>8</v>
      </c>
      <c r="E649" s="12" t="s">
        <v>9</v>
      </c>
      <c r="F649" s="19">
        <v>30</v>
      </c>
    </row>
    <row r="650" spans="1:6" ht="25.5">
      <c r="A650" s="4"/>
      <c r="B650" s="2"/>
      <c r="C650" s="2" t="s">
        <v>318</v>
      </c>
      <c r="D650" s="2"/>
      <c r="E650" s="5" t="s">
        <v>319</v>
      </c>
      <c r="F650" s="33">
        <v>80</v>
      </c>
    </row>
    <row r="651" spans="1:6" ht="25.5">
      <c r="A651" s="4"/>
      <c r="B651" s="2"/>
      <c r="C651" s="2"/>
      <c r="D651" s="2" t="s">
        <v>8</v>
      </c>
      <c r="E651" s="12" t="s">
        <v>9</v>
      </c>
      <c r="F651" s="19">
        <v>80</v>
      </c>
    </row>
    <row r="652" spans="1:6" ht="38.25">
      <c r="A652" s="4"/>
      <c r="B652" s="2"/>
      <c r="C652" s="2" t="s">
        <v>324</v>
      </c>
      <c r="D652" s="2"/>
      <c r="E652" s="12" t="s">
        <v>325</v>
      </c>
      <c r="F652" s="33">
        <v>2125.1779999999999</v>
      </c>
    </row>
    <row r="653" spans="1:6">
      <c r="A653" s="4"/>
      <c r="B653" s="2"/>
      <c r="C653" s="2"/>
      <c r="D653" s="2" t="s">
        <v>18</v>
      </c>
      <c r="E653" s="12" t="s">
        <v>19</v>
      </c>
      <c r="F653" s="19">
        <v>2125.1779999999999</v>
      </c>
    </row>
    <row r="654" spans="1:6" ht="38.25" hidden="1">
      <c r="A654" s="4"/>
      <c r="B654" s="2"/>
      <c r="C654" s="2" t="s">
        <v>414</v>
      </c>
      <c r="D654" s="4"/>
      <c r="E654" s="5" t="s">
        <v>415</v>
      </c>
      <c r="F654" s="19">
        <v>0</v>
      </c>
    </row>
    <row r="655" spans="1:6" ht="78" hidden="1" customHeight="1">
      <c r="A655" s="4"/>
      <c r="B655" s="2"/>
      <c r="C655" s="2" t="s">
        <v>416</v>
      </c>
      <c r="D655" s="4"/>
      <c r="E655" s="5" t="s">
        <v>417</v>
      </c>
      <c r="F655" s="19">
        <v>0</v>
      </c>
    </row>
    <row r="656" spans="1:6" ht="25.5" hidden="1">
      <c r="A656" s="4"/>
      <c r="B656" s="2"/>
      <c r="C656" s="2" t="s">
        <v>420</v>
      </c>
      <c r="D656" s="2"/>
      <c r="E656" s="12" t="s">
        <v>421</v>
      </c>
      <c r="F656" s="33">
        <v>0</v>
      </c>
    </row>
    <row r="657" spans="1:6" ht="25.5" hidden="1">
      <c r="A657" s="4"/>
      <c r="B657" s="2"/>
      <c r="C657" s="2"/>
      <c r="D657" s="2" t="s">
        <v>8</v>
      </c>
      <c r="E657" s="12" t="s">
        <v>9</v>
      </c>
      <c r="F657" s="19"/>
    </row>
    <row r="658" spans="1:6" ht="25.5">
      <c r="A658" s="4"/>
      <c r="B658" s="2"/>
      <c r="C658" s="2" t="s">
        <v>573</v>
      </c>
      <c r="D658" s="2"/>
      <c r="E658" s="5" t="s">
        <v>574</v>
      </c>
      <c r="F658" s="33">
        <v>51.445</v>
      </c>
    </row>
    <row r="659" spans="1:6" ht="25.5">
      <c r="A659" s="4"/>
      <c r="B659" s="2"/>
      <c r="C659" s="2" t="s">
        <v>575</v>
      </c>
      <c r="D659" s="2"/>
      <c r="E659" s="12" t="s">
        <v>576</v>
      </c>
      <c r="F659" s="33">
        <v>51.445</v>
      </c>
    </row>
    <row r="660" spans="1:6" ht="25.5">
      <c r="A660" s="4"/>
      <c r="B660" s="2"/>
      <c r="C660" s="2"/>
      <c r="D660" s="2" t="s">
        <v>8</v>
      </c>
      <c r="E660" s="12" t="s">
        <v>9</v>
      </c>
      <c r="F660" s="19">
        <v>51.445</v>
      </c>
    </row>
    <row r="661" spans="1:6">
      <c r="A661" s="4"/>
      <c r="B661" s="2" t="s">
        <v>720</v>
      </c>
      <c r="C661" s="2"/>
      <c r="D661" s="2"/>
      <c r="E661" s="12" t="s">
        <v>721</v>
      </c>
      <c r="F661" s="33">
        <v>17179.141</v>
      </c>
    </row>
    <row r="662" spans="1:6">
      <c r="A662" s="4"/>
      <c r="B662" s="2" t="s">
        <v>722</v>
      </c>
      <c r="C662" s="2"/>
      <c r="D662" s="2"/>
      <c r="E662" s="56" t="s">
        <v>723</v>
      </c>
      <c r="F662" s="19">
        <v>17179.141</v>
      </c>
    </row>
    <row r="663" spans="1:6" ht="25.5">
      <c r="A663" s="4"/>
      <c r="B663" s="2"/>
      <c r="C663" s="2" t="s">
        <v>467</v>
      </c>
      <c r="D663" s="2"/>
      <c r="E663" s="12" t="s">
        <v>468</v>
      </c>
      <c r="F663" s="19">
        <v>6646.951</v>
      </c>
    </row>
    <row r="664" spans="1:6" ht="51">
      <c r="A664" s="4"/>
      <c r="B664" s="2"/>
      <c r="C664" s="2" t="s">
        <v>475</v>
      </c>
      <c r="D664" s="2"/>
      <c r="E664" s="12" t="s">
        <v>476</v>
      </c>
      <c r="F664" s="19">
        <v>6646.951</v>
      </c>
    </row>
    <row r="665" spans="1:6" ht="38.25">
      <c r="A665" s="4"/>
      <c r="B665" s="2"/>
      <c r="C665" s="2" t="s">
        <v>481</v>
      </c>
      <c r="D665" s="2"/>
      <c r="E665" s="12" t="s">
        <v>482</v>
      </c>
      <c r="F665" s="33">
        <v>6646.951</v>
      </c>
    </row>
    <row r="666" spans="1:6">
      <c r="A666" s="4"/>
      <c r="B666" s="2"/>
      <c r="C666" s="2"/>
      <c r="D666" s="2" t="s">
        <v>459</v>
      </c>
      <c r="E666" s="12" t="s">
        <v>124</v>
      </c>
      <c r="F666" s="19">
        <v>6646.951</v>
      </c>
    </row>
    <row r="667" spans="1:6">
      <c r="A667" s="4"/>
      <c r="B667" s="2"/>
      <c r="C667" s="2" t="s">
        <v>598</v>
      </c>
      <c r="D667" s="4"/>
      <c r="E667" s="5" t="s">
        <v>124</v>
      </c>
      <c r="F667" s="19">
        <v>10532.19</v>
      </c>
    </row>
    <row r="668" spans="1:6" ht="25.5">
      <c r="A668" s="4"/>
      <c r="B668" s="2"/>
      <c r="C668" s="2" t="s">
        <v>599</v>
      </c>
      <c r="D668" s="4"/>
      <c r="E668" s="5" t="s">
        <v>600</v>
      </c>
      <c r="F668" s="19">
        <v>3806.19</v>
      </c>
    </row>
    <row r="669" spans="1:6" ht="38.25">
      <c r="A669" s="4"/>
      <c r="B669" s="2"/>
      <c r="C669" s="2" t="s">
        <v>601</v>
      </c>
      <c r="D669" s="4"/>
      <c r="E669" s="59" t="s">
        <v>97</v>
      </c>
      <c r="F669" s="33">
        <v>3806.19</v>
      </c>
    </row>
    <row r="670" spans="1:6">
      <c r="A670" s="4"/>
      <c r="B670" s="2"/>
      <c r="C670" s="2"/>
      <c r="D670" s="2" t="s">
        <v>459</v>
      </c>
      <c r="E670" s="12" t="s">
        <v>124</v>
      </c>
      <c r="F670" s="19">
        <v>3806.19</v>
      </c>
    </row>
    <row r="671" spans="1:6" ht="38.25">
      <c r="A671" s="4"/>
      <c r="B671" s="2"/>
      <c r="C671" s="2" t="s">
        <v>642</v>
      </c>
      <c r="D671" s="2"/>
      <c r="E671" s="5" t="s">
        <v>643</v>
      </c>
      <c r="F671" s="19">
        <v>6726</v>
      </c>
    </row>
    <row r="672" spans="1:6">
      <c r="A672" s="4"/>
      <c r="B672" s="2"/>
      <c r="C672" s="2" t="s">
        <v>644</v>
      </c>
      <c r="D672" s="2"/>
      <c r="E672" s="5" t="s">
        <v>645</v>
      </c>
      <c r="F672" s="33">
        <v>6726</v>
      </c>
    </row>
    <row r="673" spans="1:6">
      <c r="A673" s="4"/>
      <c r="B673" s="2"/>
      <c r="C673" s="2"/>
      <c r="D673" s="2" t="s">
        <v>459</v>
      </c>
      <c r="E673" s="12" t="s">
        <v>124</v>
      </c>
      <c r="F673" s="19">
        <v>6726</v>
      </c>
    </row>
    <row r="674" spans="1:6">
      <c r="A674" s="4"/>
      <c r="B674" s="2" t="s">
        <v>760</v>
      </c>
      <c r="C674" s="2"/>
      <c r="D674" s="2"/>
      <c r="E674" s="12" t="s">
        <v>761</v>
      </c>
      <c r="F674" s="19">
        <v>66.938999999999993</v>
      </c>
    </row>
    <row r="675" spans="1:6">
      <c r="A675" s="4"/>
      <c r="B675" s="2" t="s">
        <v>762</v>
      </c>
      <c r="C675" s="2"/>
      <c r="D675" s="2"/>
      <c r="E675" s="12" t="s">
        <v>763</v>
      </c>
      <c r="F675" s="19">
        <v>66.938999999999993</v>
      </c>
    </row>
    <row r="676" spans="1:6" ht="38.25">
      <c r="A676" s="4"/>
      <c r="B676" s="2"/>
      <c r="C676" s="2" t="s">
        <v>483</v>
      </c>
      <c r="D676" s="4"/>
      <c r="E676" s="5" t="s">
        <v>484</v>
      </c>
      <c r="F676" s="19">
        <v>66.938999999999993</v>
      </c>
    </row>
    <row r="677" spans="1:6" ht="89.25">
      <c r="A677" s="4"/>
      <c r="B677" s="2"/>
      <c r="C677" s="2" t="s">
        <v>485</v>
      </c>
      <c r="D677" s="4"/>
      <c r="E677" s="5" t="s">
        <v>486</v>
      </c>
      <c r="F677" s="19">
        <v>66.938999999999993</v>
      </c>
    </row>
    <row r="678" spans="1:6" ht="25.5">
      <c r="A678" s="4"/>
      <c r="B678" s="2"/>
      <c r="C678" s="2" t="s">
        <v>489</v>
      </c>
      <c r="D678" s="2"/>
      <c r="E678" s="12" t="s">
        <v>490</v>
      </c>
      <c r="F678" s="33">
        <v>66.938999999999993</v>
      </c>
    </row>
    <row r="679" spans="1:6" ht="25.5">
      <c r="A679" s="4"/>
      <c r="B679" s="2"/>
      <c r="C679" s="2"/>
      <c r="D679" s="2" t="s">
        <v>8</v>
      </c>
      <c r="E679" s="12" t="s">
        <v>9</v>
      </c>
      <c r="F679" s="19">
        <v>66.938999999999993</v>
      </c>
    </row>
    <row r="680" spans="1:6" ht="25.5" hidden="1">
      <c r="A680" s="4"/>
      <c r="B680" s="2"/>
      <c r="C680" s="2" t="s">
        <v>561</v>
      </c>
      <c r="D680" s="2"/>
      <c r="E680" s="59" t="s">
        <v>562</v>
      </c>
      <c r="F680" s="19">
        <v>0</v>
      </c>
    </row>
    <row r="681" spans="1:6" hidden="1">
      <c r="A681" s="4"/>
      <c r="B681" s="2"/>
      <c r="C681" s="2" t="s">
        <v>563</v>
      </c>
      <c r="D681" s="2"/>
      <c r="E681" s="55" t="s">
        <v>97</v>
      </c>
      <c r="F681" s="33">
        <v>0</v>
      </c>
    </row>
    <row r="682" spans="1:6" ht="25.5" hidden="1">
      <c r="A682" s="4"/>
      <c r="B682" s="2"/>
      <c r="C682" s="2"/>
      <c r="D682" s="2" t="s">
        <v>180</v>
      </c>
      <c r="E682" s="12" t="s">
        <v>181</v>
      </c>
      <c r="F682" s="19"/>
    </row>
    <row r="683" spans="1:6" hidden="1">
      <c r="A683" s="4"/>
      <c r="B683" s="2" t="s">
        <v>668</v>
      </c>
      <c r="C683" s="2"/>
      <c r="D683" s="2"/>
      <c r="E683" s="56" t="s">
        <v>669</v>
      </c>
      <c r="F683" s="33">
        <v>0</v>
      </c>
    </row>
    <row r="684" spans="1:6" ht="38.25" hidden="1">
      <c r="A684" s="4"/>
      <c r="B684" s="2"/>
      <c r="C684" s="2" t="s">
        <v>146</v>
      </c>
      <c r="D684" s="2"/>
      <c r="E684" s="5" t="s">
        <v>147</v>
      </c>
      <c r="F684" s="33">
        <v>0</v>
      </c>
    </row>
    <row r="685" spans="1:6" ht="51" hidden="1">
      <c r="A685" s="4"/>
      <c r="B685" s="2"/>
      <c r="C685" s="2" t="s">
        <v>176</v>
      </c>
      <c r="D685" s="2"/>
      <c r="E685" s="5" t="s">
        <v>177</v>
      </c>
      <c r="F685" s="33">
        <v>0</v>
      </c>
    </row>
    <row r="686" spans="1:6" ht="38.25" hidden="1">
      <c r="A686" s="4"/>
      <c r="B686" s="2"/>
      <c r="C686" s="2" t="s">
        <v>178</v>
      </c>
      <c r="D686" s="2"/>
      <c r="E686" s="5" t="s">
        <v>179</v>
      </c>
      <c r="F686" s="33">
        <v>0</v>
      </c>
    </row>
    <row r="687" spans="1:6" ht="25.5" hidden="1">
      <c r="A687" s="4"/>
      <c r="B687" s="2"/>
      <c r="C687" s="2"/>
      <c r="D687" s="2" t="s">
        <v>180</v>
      </c>
      <c r="E687" s="12" t="s">
        <v>181</v>
      </c>
      <c r="F687" s="19"/>
    </row>
    <row r="688" spans="1:6" hidden="1">
      <c r="A688" s="4"/>
      <c r="B688" s="2" t="s">
        <v>764</v>
      </c>
      <c r="C688" s="2"/>
      <c r="D688" s="2"/>
      <c r="E688" s="12" t="s">
        <v>765</v>
      </c>
      <c r="F688" s="19">
        <v>0</v>
      </c>
    </row>
    <row r="689" spans="1:6" hidden="1">
      <c r="A689" s="4"/>
      <c r="B689" s="2" t="s">
        <v>766</v>
      </c>
      <c r="C689" s="2"/>
      <c r="D689" s="2"/>
      <c r="E689" s="56" t="s">
        <v>767</v>
      </c>
      <c r="F689" s="19">
        <v>0</v>
      </c>
    </row>
    <row r="690" spans="1:6" ht="25.5" hidden="1">
      <c r="A690" s="4"/>
      <c r="B690" s="2"/>
      <c r="C690" s="2" t="s">
        <v>561</v>
      </c>
      <c r="D690" s="2"/>
      <c r="E690" s="59" t="s">
        <v>562</v>
      </c>
      <c r="F690" s="19">
        <v>0</v>
      </c>
    </row>
    <row r="691" spans="1:6" ht="63.75" hidden="1">
      <c r="A691" s="4"/>
      <c r="B691" s="2"/>
      <c r="C691" s="2" t="s">
        <v>564</v>
      </c>
      <c r="D691" s="2"/>
      <c r="E691" s="59" t="s">
        <v>23</v>
      </c>
      <c r="F691" s="33">
        <v>0</v>
      </c>
    </row>
    <row r="692" spans="1:6" ht="25.5" hidden="1">
      <c r="A692" s="4"/>
      <c r="B692" s="2"/>
      <c r="C692" s="2"/>
      <c r="D692" s="2" t="s">
        <v>180</v>
      </c>
      <c r="E692" s="12" t="s">
        <v>181</v>
      </c>
      <c r="F692" s="19"/>
    </row>
    <row r="693" spans="1:6">
      <c r="A693" s="4"/>
      <c r="B693" s="2" t="s">
        <v>684</v>
      </c>
      <c r="C693" s="2"/>
      <c r="D693" s="2"/>
      <c r="E693" s="12" t="s">
        <v>685</v>
      </c>
      <c r="F693" s="33">
        <v>15795.931999999999</v>
      </c>
    </row>
    <row r="694" spans="1:6">
      <c r="A694" s="4"/>
      <c r="B694" s="2" t="s">
        <v>768</v>
      </c>
      <c r="C694" s="2"/>
      <c r="D694" s="2"/>
      <c r="E694" s="56" t="s">
        <v>769</v>
      </c>
      <c r="F694" s="33">
        <v>7972.6839999999993</v>
      </c>
    </row>
    <row r="695" spans="1:6">
      <c r="A695" s="4"/>
      <c r="B695" s="2"/>
      <c r="C695" s="2" t="s">
        <v>588</v>
      </c>
      <c r="D695" s="2"/>
      <c r="E695" s="12" t="s">
        <v>589</v>
      </c>
      <c r="F695" s="33">
        <v>7972.6839999999993</v>
      </c>
    </row>
    <row r="696" spans="1:6" ht="38.25">
      <c r="A696" s="4"/>
      <c r="B696" s="2"/>
      <c r="C696" s="2" t="s">
        <v>590</v>
      </c>
      <c r="D696" s="2"/>
      <c r="E696" s="5" t="s">
        <v>591</v>
      </c>
      <c r="F696" s="19">
        <v>7972.6839999999993</v>
      </c>
    </row>
    <row r="697" spans="1:6" ht="25.5">
      <c r="A697" s="4"/>
      <c r="B697" s="2"/>
      <c r="C697" s="2"/>
      <c r="D697" s="2" t="s">
        <v>8</v>
      </c>
      <c r="E697" s="12" t="s">
        <v>9</v>
      </c>
      <c r="F697" s="19">
        <v>38.802</v>
      </c>
    </row>
    <row r="698" spans="1:6">
      <c r="A698" s="4"/>
      <c r="B698" s="2"/>
      <c r="C698" s="2"/>
      <c r="D698" s="2" t="s">
        <v>26</v>
      </c>
      <c r="E698" s="12" t="s">
        <v>249</v>
      </c>
      <c r="F698" s="19">
        <v>7933.8819999999996</v>
      </c>
    </row>
    <row r="699" spans="1:6">
      <c r="A699" s="4"/>
      <c r="B699" s="2" t="s">
        <v>686</v>
      </c>
      <c r="C699" s="2"/>
      <c r="D699" s="2"/>
      <c r="E699" s="56" t="s">
        <v>687</v>
      </c>
      <c r="F699" s="33">
        <v>7823.2479999999996</v>
      </c>
    </row>
    <row r="700" spans="1:6" ht="25.5">
      <c r="A700" s="4"/>
      <c r="B700" s="2"/>
      <c r="C700" s="2" t="s">
        <v>182</v>
      </c>
      <c r="D700" s="2"/>
      <c r="E700" s="12" t="s">
        <v>183</v>
      </c>
      <c r="F700" s="33">
        <v>484.63900000000001</v>
      </c>
    </row>
    <row r="701" spans="1:6" ht="51">
      <c r="A701" s="4"/>
      <c r="B701" s="2"/>
      <c r="C701" s="2" t="s">
        <v>241</v>
      </c>
      <c r="D701" s="4"/>
      <c r="E701" s="5" t="s">
        <v>242</v>
      </c>
      <c r="F701" s="33">
        <v>484.63900000000001</v>
      </c>
    </row>
    <row r="702" spans="1:6">
      <c r="A702" s="4"/>
      <c r="B702" s="2"/>
      <c r="C702" s="2" t="s">
        <v>247</v>
      </c>
      <c r="D702" s="2"/>
      <c r="E702" s="55" t="s">
        <v>248</v>
      </c>
      <c r="F702" s="33">
        <v>484.63900000000001</v>
      </c>
    </row>
    <row r="703" spans="1:6">
      <c r="A703" s="4"/>
      <c r="B703" s="2"/>
      <c r="C703" s="2"/>
      <c r="D703" s="2" t="s">
        <v>26</v>
      </c>
      <c r="E703" s="12" t="s">
        <v>249</v>
      </c>
      <c r="F703" s="33">
        <v>484.63900000000001</v>
      </c>
    </row>
    <row r="704" spans="1:6" ht="25.5">
      <c r="A704" s="4"/>
      <c r="B704" s="2"/>
      <c r="C704" s="2" t="s">
        <v>453</v>
      </c>
      <c r="D704" s="2"/>
      <c r="E704" s="12" t="s">
        <v>454</v>
      </c>
      <c r="F704" s="33">
        <v>32.74</v>
      </c>
    </row>
    <row r="705" spans="1:6" ht="51">
      <c r="A705" s="4"/>
      <c r="B705" s="2"/>
      <c r="C705" s="2" t="s">
        <v>455</v>
      </c>
      <c r="D705" s="2"/>
      <c r="E705" s="12" t="s">
        <v>456</v>
      </c>
      <c r="F705" s="33">
        <v>32.74</v>
      </c>
    </row>
    <row r="706" spans="1:6">
      <c r="A706" s="4"/>
      <c r="B706" s="2"/>
      <c r="C706" s="2" t="s">
        <v>457</v>
      </c>
      <c r="D706" s="2"/>
      <c r="E706" s="12" t="s">
        <v>458</v>
      </c>
      <c r="F706" s="33">
        <v>32.74</v>
      </c>
    </row>
    <row r="707" spans="1:6">
      <c r="A707" s="4"/>
      <c r="B707" s="2"/>
      <c r="C707" s="2"/>
      <c r="D707" s="2" t="s">
        <v>26</v>
      </c>
      <c r="E707" s="12" t="s">
        <v>249</v>
      </c>
      <c r="F707" s="33">
        <v>32.74</v>
      </c>
    </row>
    <row r="708" spans="1:6">
      <c r="A708" s="4"/>
      <c r="B708" s="2"/>
      <c r="C708" s="2" t="s">
        <v>592</v>
      </c>
      <c r="D708" s="2"/>
      <c r="E708" s="12" t="s">
        <v>593</v>
      </c>
      <c r="F708" s="33">
        <v>684.40800000000002</v>
      </c>
    </row>
    <row r="709" spans="1:6" ht="25.5">
      <c r="A709" s="4"/>
      <c r="B709" s="2"/>
      <c r="C709" s="2" t="s">
        <v>594</v>
      </c>
      <c r="D709" s="2"/>
      <c r="E709" s="12" t="s">
        <v>595</v>
      </c>
      <c r="F709" s="19">
        <v>400</v>
      </c>
    </row>
    <row r="710" spans="1:6" ht="25.5" hidden="1">
      <c r="A710" s="4"/>
      <c r="B710" s="2"/>
      <c r="C710" s="2"/>
      <c r="D710" s="4">
        <v>600</v>
      </c>
      <c r="E710" s="5" t="s">
        <v>15</v>
      </c>
      <c r="F710" s="33"/>
    </row>
    <row r="711" spans="1:6">
      <c r="A711" s="4"/>
      <c r="B711" s="2"/>
      <c r="C711" s="2"/>
      <c r="D711" s="4">
        <v>300</v>
      </c>
      <c r="E711" s="5" t="s">
        <v>249</v>
      </c>
      <c r="F711" s="33">
        <v>400</v>
      </c>
    </row>
    <row r="712" spans="1:6" ht="38.25">
      <c r="A712" s="4"/>
      <c r="B712" s="2"/>
      <c r="C712" s="2" t="s">
        <v>596</v>
      </c>
      <c r="D712" s="2"/>
      <c r="E712" s="5" t="s">
        <v>597</v>
      </c>
      <c r="F712" s="33">
        <v>284.40800000000002</v>
      </c>
    </row>
    <row r="713" spans="1:6">
      <c r="A713" s="4"/>
      <c r="B713" s="2"/>
      <c r="C713" s="2"/>
      <c r="D713" s="2" t="s">
        <v>26</v>
      </c>
      <c r="E713" s="12" t="s">
        <v>249</v>
      </c>
      <c r="F713" s="19">
        <v>284.40800000000002</v>
      </c>
    </row>
    <row r="714" spans="1:6">
      <c r="A714" s="4"/>
      <c r="B714" s="2"/>
      <c r="C714" s="2" t="s">
        <v>598</v>
      </c>
      <c r="D714" s="4"/>
      <c r="E714" s="5" t="s">
        <v>124</v>
      </c>
      <c r="F714" s="33">
        <v>6621.4609999999993</v>
      </c>
    </row>
    <row r="715" spans="1:6" ht="25.5">
      <c r="A715" s="4"/>
      <c r="B715" s="2"/>
      <c r="C715" s="2" t="s">
        <v>599</v>
      </c>
      <c r="D715" s="4"/>
      <c r="E715" s="5" t="s">
        <v>600</v>
      </c>
      <c r="F715" s="33">
        <v>6590.9509999999991</v>
      </c>
    </row>
    <row r="716" spans="1:6" ht="76.5">
      <c r="A716" s="4"/>
      <c r="B716" s="2"/>
      <c r="C716" s="2" t="s">
        <v>603</v>
      </c>
      <c r="D716" s="4"/>
      <c r="E716" s="62" t="s">
        <v>604</v>
      </c>
      <c r="F716" s="33">
        <v>6094.98</v>
      </c>
    </row>
    <row r="717" spans="1:6">
      <c r="A717" s="4"/>
      <c r="B717" s="2"/>
      <c r="C717" s="2"/>
      <c r="D717" s="2" t="s">
        <v>26</v>
      </c>
      <c r="E717" s="12" t="s">
        <v>249</v>
      </c>
      <c r="F717" s="19">
        <v>6094.98</v>
      </c>
    </row>
    <row r="718" spans="1:6" ht="38.25">
      <c r="A718" s="4"/>
      <c r="B718" s="2"/>
      <c r="C718" s="2" t="s">
        <v>609</v>
      </c>
      <c r="D718" s="2"/>
      <c r="E718" s="5" t="s">
        <v>610</v>
      </c>
      <c r="F718" s="33">
        <v>495.971</v>
      </c>
    </row>
    <row r="719" spans="1:6">
      <c r="A719" s="4"/>
      <c r="B719" s="2"/>
      <c r="C719" s="2"/>
      <c r="D719" s="2" t="s">
        <v>26</v>
      </c>
      <c r="E719" s="12" t="s">
        <v>249</v>
      </c>
      <c r="F719" s="19">
        <v>495.971</v>
      </c>
    </row>
    <row r="720" spans="1:6" ht="25.5">
      <c r="A720" s="4"/>
      <c r="B720" s="2"/>
      <c r="C720" s="2" t="s">
        <v>626</v>
      </c>
      <c r="D720" s="2"/>
      <c r="E720" s="12" t="s">
        <v>627</v>
      </c>
      <c r="F720" s="19">
        <v>30.51</v>
      </c>
    </row>
    <row r="721" spans="1:6" ht="38.25">
      <c r="A721" s="4"/>
      <c r="B721" s="2"/>
      <c r="C721" s="2" t="s">
        <v>632</v>
      </c>
      <c r="D721" s="2"/>
      <c r="E721" s="59" t="s">
        <v>633</v>
      </c>
      <c r="F721" s="33">
        <v>30.51</v>
      </c>
    </row>
    <row r="722" spans="1:6">
      <c r="A722" s="4"/>
      <c r="B722" s="2"/>
      <c r="C722" s="2"/>
      <c r="D722" s="2" t="s">
        <v>26</v>
      </c>
      <c r="E722" s="12" t="s">
        <v>249</v>
      </c>
      <c r="F722" s="19">
        <v>30.51</v>
      </c>
    </row>
    <row r="723" spans="1:6">
      <c r="A723" s="4"/>
      <c r="B723" s="2" t="s">
        <v>698</v>
      </c>
      <c r="C723" s="2"/>
      <c r="D723" s="2"/>
      <c r="E723" s="5" t="s">
        <v>699</v>
      </c>
      <c r="F723" s="19">
        <v>1135.6399999999999</v>
      </c>
    </row>
    <row r="724" spans="1:6">
      <c r="A724" s="4"/>
      <c r="B724" s="2" t="s">
        <v>700</v>
      </c>
      <c r="C724" s="2"/>
      <c r="D724" s="4"/>
      <c r="E724" s="54" t="s">
        <v>701</v>
      </c>
      <c r="F724" s="19">
        <v>1135.6399999999999</v>
      </c>
    </row>
    <row r="725" spans="1:6" ht="38.25">
      <c r="A725" s="4"/>
      <c r="B725" s="2"/>
      <c r="C725" s="2" t="s">
        <v>146</v>
      </c>
      <c r="D725" s="4"/>
      <c r="E725" s="5" t="s">
        <v>147</v>
      </c>
      <c r="F725" s="19">
        <v>1135.6399999999999</v>
      </c>
    </row>
    <row r="726" spans="1:6" ht="63.75">
      <c r="A726" s="4"/>
      <c r="B726" s="2"/>
      <c r="C726" s="2" t="s">
        <v>148</v>
      </c>
      <c r="D726" s="4"/>
      <c r="E726" s="5" t="s">
        <v>149</v>
      </c>
      <c r="F726" s="19">
        <v>830.68</v>
      </c>
    </row>
    <row r="727" spans="1:6" ht="25.5">
      <c r="A727" s="4"/>
      <c r="B727" s="2"/>
      <c r="C727" s="2" t="s">
        <v>150</v>
      </c>
      <c r="D727" s="4"/>
      <c r="E727" s="5" t="s">
        <v>151</v>
      </c>
      <c r="F727" s="33">
        <v>409.84</v>
      </c>
    </row>
    <row r="728" spans="1:6" ht="25.5">
      <c r="A728" s="4"/>
      <c r="B728" s="2"/>
      <c r="C728" s="2"/>
      <c r="D728" s="2" t="s">
        <v>8</v>
      </c>
      <c r="E728" s="12" t="s">
        <v>9</v>
      </c>
      <c r="F728" s="19">
        <v>409.84</v>
      </c>
    </row>
    <row r="729" spans="1:6" ht="25.5">
      <c r="A729" s="4"/>
      <c r="B729" s="2"/>
      <c r="C729" s="2" t="s">
        <v>152</v>
      </c>
      <c r="D729" s="4"/>
      <c r="E729" s="5" t="s">
        <v>153</v>
      </c>
      <c r="F729" s="33">
        <v>108</v>
      </c>
    </row>
    <row r="730" spans="1:6" ht="25.5">
      <c r="A730" s="4"/>
      <c r="B730" s="2"/>
      <c r="C730" s="2"/>
      <c r="D730" s="2" t="s">
        <v>8</v>
      </c>
      <c r="E730" s="12" t="s">
        <v>9</v>
      </c>
      <c r="F730" s="19">
        <v>108</v>
      </c>
    </row>
    <row r="731" spans="1:6" ht="38.25">
      <c r="A731" s="4"/>
      <c r="B731" s="2"/>
      <c r="C731" s="2" t="s">
        <v>154</v>
      </c>
      <c r="D731" s="4"/>
      <c r="E731" s="5" t="s">
        <v>155</v>
      </c>
      <c r="F731" s="33">
        <v>141.68</v>
      </c>
    </row>
    <row r="732" spans="1:6" ht="25.5">
      <c r="A732" s="4"/>
      <c r="B732" s="2"/>
      <c r="C732" s="2"/>
      <c r="D732" s="2" t="s">
        <v>8</v>
      </c>
      <c r="E732" s="12" t="s">
        <v>9</v>
      </c>
      <c r="F732" s="19">
        <v>141.68</v>
      </c>
    </row>
    <row r="733" spans="1:6" ht="25.5">
      <c r="A733" s="4"/>
      <c r="B733" s="2"/>
      <c r="C733" s="2" t="s">
        <v>156</v>
      </c>
      <c r="D733" s="2"/>
      <c r="E733" s="5" t="s">
        <v>157</v>
      </c>
      <c r="F733" s="33">
        <v>96</v>
      </c>
    </row>
    <row r="734" spans="1:6" ht="25.5">
      <c r="A734" s="4"/>
      <c r="B734" s="2"/>
      <c r="C734" s="2"/>
      <c r="D734" s="2" t="s">
        <v>8</v>
      </c>
      <c r="E734" s="12" t="s">
        <v>9</v>
      </c>
      <c r="F734" s="19">
        <v>96</v>
      </c>
    </row>
    <row r="735" spans="1:6" ht="25.5">
      <c r="A735" s="4"/>
      <c r="B735" s="2"/>
      <c r="C735" s="2" t="s">
        <v>158</v>
      </c>
      <c r="D735" s="2"/>
      <c r="E735" s="5" t="s">
        <v>159</v>
      </c>
      <c r="F735" s="33">
        <v>50.56</v>
      </c>
    </row>
    <row r="736" spans="1:6" ht="25.5">
      <c r="A736" s="4"/>
      <c r="B736" s="2"/>
      <c r="C736" s="2"/>
      <c r="D736" s="2" t="s">
        <v>8</v>
      </c>
      <c r="E736" s="12" t="s">
        <v>9</v>
      </c>
      <c r="F736" s="19">
        <v>50.56</v>
      </c>
    </row>
    <row r="737" spans="1:6" ht="25.5">
      <c r="A737" s="4"/>
      <c r="B737" s="2"/>
      <c r="C737" s="2" t="s">
        <v>160</v>
      </c>
      <c r="D737" s="2"/>
      <c r="E737" s="5" t="s">
        <v>161</v>
      </c>
      <c r="F737" s="33">
        <v>12</v>
      </c>
    </row>
    <row r="738" spans="1:6" ht="25.5">
      <c r="A738" s="4"/>
      <c r="B738" s="2"/>
      <c r="C738" s="2"/>
      <c r="D738" s="2" t="s">
        <v>8</v>
      </c>
      <c r="E738" s="12" t="s">
        <v>9</v>
      </c>
      <c r="F738" s="19">
        <v>12</v>
      </c>
    </row>
    <row r="739" spans="1:6" ht="25.5">
      <c r="A739" s="4"/>
      <c r="B739" s="2"/>
      <c r="C739" s="2" t="s">
        <v>162</v>
      </c>
      <c r="D739" s="2"/>
      <c r="E739" s="5" t="s">
        <v>163</v>
      </c>
      <c r="F739" s="33">
        <v>12.6</v>
      </c>
    </row>
    <row r="740" spans="1:6" ht="25.5">
      <c r="A740" s="4"/>
      <c r="B740" s="2"/>
      <c r="C740" s="2"/>
      <c r="D740" s="2" t="s">
        <v>8</v>
      </c>
      <c r="E740" s="12" t="s">
        <v>9</v>
      </c>
      <c r="F740" s="19">
        <v>12.6</v>
      </c>
    </row>
    <row r="741" spans="1:6" ht="51">
      <c r="A741" s="4"/>
      <c r="B741" s="2"/>
      <c r="C741" s="2" t="s">
        <v>164</v>
      </c>
      <c r="D741" s="2"/>
      <c r="E741" s="5" t="s">
        <v>165</v>
      </c>
      <c r="F741" s="19">
        <v>304.96000000000004</v>
      </c>
    </row>
    <row r="742" spans="1:6" ht="25.5">
      <c r="A742" s="4"/>
      <c r="B742" s="2"/>
      <c r="C742" s="2" t="s">
        <v>166</v>
      </c>
      <c r="D742" s="2"/>
      <c r="E742" s="5" t="s">
        <v>167</v>
      </c>
      <c r="F742" s="33">
        <v>182.06</v>
      </c>
    </row>
    <row r="743" spans="1:6" ht="25.5">
      <c r="A743" s="4"/>
      <c r="B743" s="2"/>
      <c r="C743" s="2"/>
      <c r="D743" s="2" t="s">
        <v>8</v>
      </c>
      <c r="E743" s="12" t="s">
        <v>9</v>
      </c>
      <c r="F743" s="19">
        <v>182.06</v>
      </c>
    </row>
    <row r="744" spans="1:6" ht="25.5">
      <c r="A744" s="4"/>
      <c r="B744" s="2"/>
      <c r="C744" s="2" t="s">
        <v>168</v>
      </c>
      <c r="D744" s="2"/>
      <c r="E744" s="5" t="s">
        <v>169</v>
      </c>
      <c r="F744" s="33">
        <v>120.74</v>
      </c>
    </row>
    <row r="745" spans="1:6" ht="25.5">
      <c r="A745" s="4"/>
      <c r="B745" s="2"/>
      <c r="C745" s="2"/>
      <c r="D745" s="2" t="s">
        <v>8</v>
      </c>
      <c r="E745" s="12" t="s">
        <v>9</v>
      </c>
      <c r="F745" s="19">
        <v>120.74</v>
      </c>
    </row>
    <row r="746" spans="1:6" ht="25.5">
      <c r="A746" s="4"/>
      <c r="B746" s="2"/>
      <c r="C746" s="2" t="s">
        <v>170</v>
      </c>
      <c r="D746" s="2"/>
      <c r="E746" s="5" t="s">
        <v>171</v>
      </c>
      <c r="F746" s="33">
        <v>2.16</v>
      </c>
    </row>
    <row r="747" spans="1:6" ht="25.5">
      <c r="A747" s="4"/>
      <c r="B747" s="2"/>
      <c r="C747" s="2"/>
      <c r="D747" s="2" t="s">
        <v>8</v>
      </c>
      <c r="E747" s="12" t="s">
        <v>9</v>
      </c>
      <c r="F747" s="19">
        <v>2.16</v>
      </c>
    </row>
    <row r="748" spans="1:6" ht="63.75" hidden="1">
      <c r="A748" s="4"/>
      <c r="B748" s="2"/>
      <c r="C748" s="2" t="s">
        <v>172</v>
      </c>
      <c r="D748" s="2"/>
      <c r="E748" s="5" t="s">
        <v>173</v>
      </c>
      <c r="F748" s="19">
        <v>0</v>
      </c>
    </row>
    <row r="749" spans="1:6" hidden="1">
      <c r="A749" s="4"/>
      <c r="B749" s="2"/>
      <c r="C749" s="2" t="s">
        <v>174</v>
      </c>
      <c r="D749" s="2"/>
      <c r="E749" s="58" t="s">
        <v>175</v>
      </c>
      <c r="F749" s="33">
        <v>0</v>
      </c>
    </row>
    <row r="750" spans="1:6" ht="25.5" hidden="1">
      <c r="A750" s="4"/>
      <c r="B750" s="2"/>
      <c r="C750" s="2"/>
      <c r="D750" s="2" t="s">
        <v>8</v>
      </c>
      <c r="E750" s="12" t="s">
        <v>9</v>
      </c>
      <c r="F750" s="19"/>
    </row>
    <row r="751" spans="1:6" hidden="1">
      <c r="A751" s="4"/>
      <c r="B751" s="2" t="s">
        <v>770</v>
      </c>
      <c r="C751" s="2"/>
      <c r="D751" s="2"/>
      <c r="E751" s="56" t="s">
        <v>771</v>
      </c>
      <c r="F751" s="19">
        <v>0</v>
      </c>
    </row>
    <row r="752" spans="1:6" hidden="1">
      <c r="A752" s="4"/>
      <c r="B752" s="2"/>
      <c r="C752" s="2" t="s">
        <v>598</v>
      </c>
      <c r="D752" s="2"/>
      <c r="E752" s="12" t="s">
        <v>124</v>
      </c>
      <c r="F752" s="19">
        <v>0</v>
      </c>
    </row>
    <row r="753" spans="1:6" ht="51" hidden="1">
      <c r="A753" s="4"/>
      <c r="B753" s="2"/>
      <c r="C753" s="2" t="s">
        <v>638</v>
      </c>
      <c r="D753" s="2"/>
      <c r="E753" s="12" t="s">
        <v>639</v>
      </c>
      <c r="F753" s="19">
        <v>0</v>
      </c>
    </row>
    <row r="754" spans="1:6" hidden="1">
      <c r="A754" s="4"/>
      <c r="B754" s="2"/>
      <c r="C754" s="2" t="s">
        <v>640</v>
      </c>
      <c r="D754" s="2"/>
      <c r="E754" s="12" t="s">
        <v>641</v>
      </c>
      <c r="F754" s="33">
        <v>0</v>
      </c>
    </row>
    <row r="755" spans="1:6" hidden="1">
      <c r="A755" s="4"/>
      <c r="B755" s="2"/>
      <c r="C755" s="2"/>
      <c r="D755" s="2" t="s">
        <v>459</v>
      </c>
      <c r="E755" s="12" t="s">
        <v>124</v>
      </c>
      <c r="F755" s="19"/>
    </row>
    <row r="756" spans="1:6" ht="25.5">
      <c r="A756" s="13">
        <v>918</v>
      </c>
      <c r="B756" s="1"/>
      <c r="C756" s="1"/>
      <c r="D756" s="1"/>
      <c r="E756" s="53" t="s">
        <v>772</v>
      </c>
      <c r="F756" s="117">
        <v>3956.4170000000004</v>
      </c>
    </row>
    <row r="757" spans="1:6">
      <c r="A757" s="4"/>
      <c r="B757" s="2" t="s">
        <v>703</v>
      </c>
      <c r="C757" s="2"/>
      <c r="D757" s="2"/>
      <c r="E757" s="12" t="s">
        <v>704</v>
      </c>
      <c r="F757" s="33">
        <v>3956.4170000000004</v>
      </c>
    </row>
    <row r="758" spans="1:6" ht="38.25">
      <c r="A758" s="4"/>
      <c r="B758" s="4" t="s">
        <v>773</v>
      </c>
      <c r="C758" s="4"/>
      <c r="D758" s="4"/>
      <c r="E758" s="54" t="s">
        <v>774</v>
      </c>
      <c r="F758" s="33">
        <v>3956.4170000000004</v>
      </c>
    </row>
    <row r="759" spans="1:6">
      <c r="A759" s="4"/>
      <c r="B759" s="2"/>
      <c r="C759" s="2" t="s">
        <v>538</v>
      </c>
      <c r="D759" s="2"/>
      <c r="E759" s="12" t="s">
        <v>539</v>
      </c>
      <c r="F759" s="33">
        <v>3956.4170000000004</v>
      </c>
    </row>
    <row r="760" spans="1:6">
      <c r="A760" s="4"/>
      <c r="B760" s="2"/>
      <c r="C760" s="2" t="s">
        <v>544</v>
      </c>
      <c r="D760" s="2"/>
      <c r="E760" s="12" t="s">
        <v>545</v>
      </c>
      <c r="F760" s="33">
        <v>1230.845</v>
      </c>
    </row>
    <row r="761" spans="1:6" ht="51">
      <c r="A761" s="4"/>
      <c r="B761" s="2"/>
      <c r="C761" s="2"/>
      <c r="D761" s="2" t="s">
        <v>68</v>
      </c>
      <c r="E761" s="12" t="s">
        <v>69</v>
      </c>
      <c r="F761" s="19">
        <v>1230.845</v>
      </c>
    </row>
    <row r="762" spans="1:6" ht="25.5">
      <c r="A762" s="4"/>
      <c r="B762" s="2"/>
      <c r="C762" s="2" t="s">
        <v>546</v>
      </c>
      <c r="D762" s="2"/>
      <c r="E762" s="12" t="s">
        <v>89</v>
      </c>
      <c r="F762" s="33">
        <v>2725.5720000000001</v>
      </c>
    </row>
    <row r="763" spans="1:6" ht="51">
      <c r="A763" s="4"/>
      <c r="B763" s="2"/>
      <c r="C763" s="2"/>
      <c r="D763" s="2" t="s">
        <v>68</v>
      </c>
      <c r="E763" s="12" t="s">
        <v>69</v>
      </c>
      <c r="F763" s="19">
        <v>2344.66</v>
      </c>
    </row>
    <row r="764" spans="1:6" ht="25.5">
      <c r="A764" s="4"/>
      <c r="B764" s="2"/>
      <c r="C764" s="2"/>
      <c r="D764" s="2" t="s">
        <v>8</v>
      </c>
      <c r="E764" s="12" t="s">
        <v>9</v>
      </c>
      <c r="F764" s="19">
        <v>380.67500000000001</v>
      </c>
    </row>
    <row r="765" spans="1:6">
      <c r="A765" s="4"/>
      <c r="B765" s="2"/>
      <c r="C765" s="2"/>
      <c r="D765" s="2" t="s">
        <v>18</v>
      </c>
      <c r="E765" s="12" t="s">
        <v>19</v>
      </c>
      <c r="F765" s="19">
        <v>0.23699999999999999</v>
      </c>
    </row>
    <row r="766" spans="1:6" ht="38.25">
      <c r="A766" s="13">
        <v>990</v>
      </c>
      <c r="B766" s="1"/>
      <c r="C766" s="1"/>
      <c r="D766" s="1"/>
      <c r="E766" s="53" t="s">
        <v>775</v>
      </c>
      <c r="F766" s="117">
        <v>28780.387999999999</v>
      </c>
    </row>
    <row r="767" spans="1:6">
      <c r="A767" s="13"/>
      <c r="B767" s="2" t="s">
        <v>703</v>
      </c>
      <c r="C767" s="2"/>
      <c r="D767" s="4"/>
      <c r="E767" s="5" t="s">
        <v>704</v>
      </c>
      <c r="F767" s="33">
        <v>844.298</v>
      </c>
    </row>
    <row r="768" spans="1:6">
      <c r="A768" s="4"/>
      <c r="B768" s="2" t="s">
        <v>707</v>
      </c>
      <c r="C768" s="2"/>
      <c r="D768" s="4"/>
      <c r="E768" s="54" t="s">
        <v>708</v>
      </c>
      <c r="F768" s="33">
        <v>844.298</v>
      </c>
    </row>
    <row r="769" spans="1:6" ht="29.25" hidden="1" customHeight="1">
      <c r="A769" s="4"/>
      <c r="B769" s="2"/>
      <c r="C769" s="2" t="s">
        <v>414</v>
      </c>
      <c r="D769" s="4"/>
      <c r="E769" s="5" t="s">
        <v>415</v>
      </c>
      <c r="F769" s="33">
        <v>0</v>
      </c>
    </row>
    <row r="770" spans="1:6" ht="80.25" hidden="1" customHeight="1">
      <c r="A770" s="4"/>
      <c r="B770" s="2"/>
      <c r="C770" s="2" t="s">
        <v>416</v>
      </c>
      <c r="D770" s="4"/>
      <c r="E770" s="5" t="s">
        <v>417</v>
      </c>
      <c r="F770" s="33">
        <v>0</v>
      </c>
    </row>
    <row r="771" spans="1:6" ht="25.5" hidden="1">
      <c r="A771" s="4"/>
      <c r="B771" s="2"/>
      <c r="C771" s="2" t="s">
        <v>422</v>
      </c>
      <c r="D771" s="2"/>
      <c r="E771" s="12" t="s">
        <v>423</v>
      </c>
      <c r="F771" s="33">
        <v>0</v>
      </c>
    </row>
    <row r="772" spans="1:6" ht="25.5" hidden="1">
      <c r="A772" s="4"/>
      <c r="B772" s="2"/>
      <c r="C772" s="2"/>
      <c r="D772" s="2" t="s">
        <v>8</v>
      </c>
      <c r="E772" s="12" t="s">
        <v>9</v>
      </c>
      <c r="F772" s="33"/>
    </row>
    <row r="773" spans="1:6">
      <c r="A773" s="13"/>
      <c r="B773" s="2"/>
      <c r="C773" s="2" t="s">
        <v>598</v>
      </c>
      <c r="D773" s="2"/>
      <c r="E773" s="12" t="s">
        <v>124</v>
      </c>
      <c r="F773" s="33">
        <v>844.298</v>
      </c>
    </row>
    <row r="774" spans="1:6" ht="25.5">
      <c r="A774" s="13"/>
      <c r="B774" s="2"/>
      <c r="C774" s="2" t="s">
        <v>599</v>
      </c>
      <c r="D774" s="4"/>
      <c r="E774" s="5" t="s">
        <v>600</v>
      </c>
      <c r="F774" s="33">
        <v>21.4</v>
      </c>
    </row>
    <row r="775" spans="1:6" ht="63.75">
      <c r="A775" s="13"/>
      <c r="B775" s="2"/>
      <c r="C775" s="2" t="s">
        <v>617</v>
      </c>
      <c r="D775" s="4"/>
      <c r="E775" s="5" t="s">
        <v>618</v>
      </c>
      <c r="F775" s="33">
        <v>21.4</v>
      </c>
    </row>
    <row r="776" spans="1:6" ht="51">
      <c r="A776" s="13"/>
      <c r="B776" s="2"/>
      <c r="C776" s="2"/>
      <c r="D776" s="2" t="s">
        <v>68</v>
      </c>
      <c r="E776" s="12" t="s">
        <v>69</v>
      </c>
      <c r="F776" s="33">
        <v>21.4</v>
      </c>
    </row>
    <row r="777" spans="1:6" ht="25.5">
      <c r="A777" s="13"/>
      <c r="B777" s="1"/>
      <c r="C777" s="2" t="s">
        <v>626</v>
      </c>
      <c r="D777" s="2"/>
      <c r="E777" s="12" t="s">
        <v>627</v>
      </c>
      <c r="F777" s="33">
        <v>822.89800000000002</v>
      </c>
    </row>
    <row r="778" spans="1:6" ht="38.25">
      <c r="A778" s="13"/>
      <c r="B778" s="1"/>
      <c r="C778" s="2" t="s">
        <v>636</v>
      </c>
      <c r="D778" s="2"/>
      <c r="E778" s="12" t="s">
        <v>637</v>
      </c>
      <c r="F778" s="19">
        <v>822.89800000000002</v>
      </c>
    </row>
    <row r="779" spans="1:6" ht="51">
      <c r="A779" s="13"/>
      <c r="B779" s="1"/>
      <c r="C779" s="2"/>
      <c r="D779" s="2" t="s">
        <v>68</v>
      </c>
      <c r="E779" s="12" t="s">
        <v>69</v>
      </c>
      <c r="F779" s="33">
        <v>688.31100000000004</v>
      </c>
    </row>
    <row r="780" spans="1:6" ht="25.5">
      <c r="A780" s="4"/>
      <c r="B780" s="2"/>
      <c r="C780" s="2"/>
      <c r="D780" s="2" t="s">
        <v>8</v>
      </c>
      <c r="E780" s="12" t="s">
        <v>9</v>
      </c>
      <c r="F780" s="33">
        <v>134.58699999999999</v>
      </c>
    </row>
    <row r="781" spans="1:6">
      <c r="A781" s="13"/>
      <c r="B781" s="2" t="s">
        <v>714</v>
      </c>
      <c r="C781" s="2"/>
      <c r="D781" s="4"/>
      <c r="E781" s="5" t="s">
        <v>715</v>
      </c>
      <c r="F781" s="33">
        <v>27936.09</v>
      </c>
    </row>
    <row r="782" spans="1:6">
      <c r="A782" s="13"/>
      <c r="B782" s="2" t="s">
        <v>716</v>
      </c>
      <c r="C782" s="1"/>
      <c r="D782" s="1"/>
      <c r="E782" s="56" t="s">
        <v>717</v>
      </c>
      <c r="F782" s="33">
        <v>21079.038</v>
      </c>
    </row>
    <row r="783" spans="1:6" ht="25.5">
      <c r="A783" s="4"/>
      <c r="B783" s="2"/>
      <c r="C783" s="2" t="s">
        <v>330</v>
      </c>
      <c r="D783" s="2"/>
      <c r="E783" s="5" t="s">
        <v>331</v>
      </c>
      <c r="F783" s="33">
        <v>21032.915000000001</v>
      </c>
    </row>
    <row r="784" spans="1:6" ht="38.25">
      <c r="A784" s="4"/>
      <c r="B784" s="2"/>
      <c r="C784" s="2" t="s">
        <v>332</v>
      </c>
      <c r="D784" s="2"/>
      <c r="E784" s="5" t="s">
        <v>333</v>
      </c>
      <c r="F784" s="33">
        <v>3883.1</v>
      </c>
    </row>
    <row r="785" spans="1:6" ht="25.5">
      <c r="A785" s="4"/>
      <c r="B785" s="2"/>
      <c r="C785" s="2" t="s">
        <v>334</v>
      </c>
      <c r="D785" s="2"/>
      <c r="E785" s="5" t="s">
        <v>335</v>
      </c>
      <c r="F785" s="33">
        <v>2244</v>
      </c>
    </row>
    <row r="786" spans="1:6">
      <c r="A786" s="4"/>
      <c r="B786" s="2"/>
      <c r="C786" s="2"/>
      <c r="D786" s="2" t="s">
        <v>18</v>
      </c>
      <c r="E786" s="12" t="s">
        <v>19</v>
      </c>
      <c r="F786" s="19">
        <v>2244</v>
      </c>
    </row>
    <row r="787" spans="1:6" ht="25.5">
      <c r="A787" s="4"/>
      <c r="B787" s="2"/>
      <c r="C787" s="2" t="s">
        <v>336</v>
      </c>
      <c r="D787" s="2"/>
      <c r="E787" s="5" t="s">
        <v>337</v>
      </c>
      <c r="F787" s="33">
        <v>150</v>
      </c>
    </row>
    <row r="788" spans="1:6">
      <c r="A788" s="4"/>
      <c r="B788" s="2"/>
      <c r="C788" s="2"/>
      <c r="D788" s="2" t="s">
        <v>18</v>
      </c>
      <c r="E788" s="12" t="s">
        <v>19</v>
      </c>
      <c r="F788" s="19">
        <v>150</v>
      </c>
    </row>
    <row r="789" spans="1:6">
      <c r="A789" s="4"/>
      <c r="B789" s="2"/>
      <c r="C789" s="2" t="s">
        <v>338</v>
      </c>
      <c r="D789" s="2"/>
      <c r="E789" s="12" t="s">
        <v>339</v>
      </c>
      <c r="F789" s="33">
        <v>1489.1</v>
      </c>
    </row>
    <row r="790" spans="1:6">
      <c r="A790" s="4"/>
      <c r="B790" s="2"/>
      <c r="C790" s="2"/>
      <c r="D790" s="2" t="s">
        <v>18</v>
      </c>
      <c r="E790" s="12" t="s">
        <v>19</v>
      </c>
      <c r="F790" s="19">
        <v>1489.1</v>
      </c>
    </row>
    <row r="791" spans="1:6" ht="38.25">
      <c r="A791" s="4"/>
      <c r="B791" s="2"/>
      <c r="C791" s="2" t="s">
        <v>340</v>
      </c>
      <c r="D791" s="2"/>
      <c r="E791" s="5" t="s">
        <v>341</v>
      </c>
      <c r="F791" s="33">
        <v>10347.789000000001</v>
      </c>
    </row>
    <row r="792" spans="1:6">
      <c r="A792" s="4"/>
      <c r="B792" s="2"/>
      <c r="C792" s="2" t="s">
        <v>342</v>
      </c>
      <c r="D792" s="2"/>
      <c r="E792" s="5" t="s">
        <v>343</v>
      </c>
      <c r="F792" s="33">
        <v>1030</v>
      </c>
    </row>
    <row r="793" spans="1:6">
      <c r="A793" s="4"/>
      <c r="B793" s="2"/>
      <c r="C793" s="2"/>
      <c r="D793" s="2" t="s">
        <v>18</v>
      </c>
      <c r="E793" s="12" t="s">
        <v>19</v>
      </c>
      <c r="F793" s="19">
        <v>1030</v>
      </c>
    </row>
    <row r="794" spans="1:6" ht="25.5">
      <c r="A794" s="4"/>
      <c r="B794" s="2"/>
      <c r="C794" s="2" t="s">
        <v>344</v>
      </c>
      <c r="D794" s="2"/>
      <c r="E794" s="5" t="s">
        <v>345</v>
      </c>
      <c r="F794" s="33">
        <v>1.4</v>
      </c>
    </row>
    <row r="795" spans="1:6">
      <c r="A795" s="4"/>
      <c r="B795" s="2"/>
      <c r="C795" s="2"/>
      <c r="D795" s="2" t="s">
        <v>18</v>
      </c>
      <c r="E795" s="12" t="s">
        <v>19</v>
      </c>
      <c r="F795" s="19">
        <v>1.4</v>
      </c>
    </row>
    <row r="796" spans="1:6" ht="114" hidden="1" customHeight="1">
      <c r="A796" s="4"/>
      <c r="B796" s="2"/>
      <c r="C796" s="2" t="s">
        <v>776</v>
      </c>
      <c r="D796" s="2"/>
      <c r="E796" s="5" t="s">
        <v>777</v>
      </c>
      <c r="F796" s="33">
        <v>0</v>
      </c>
    </row>
    <row r="797" spans="1:6" hidden="1">
      <c r="A797" s="4"/>
      <c r="B797" s="2"/>
      <c r="C797" s="2"/>
      <c r="D797" s="2" t="s">
        <v>18</v>
      </c>
      <c r="E797" s="12" t="s">
        <v>19</v>
      </c>
      <c r="F797" s="19"/>
    </row>
    <row r="798" spans="1:6">
      <c r="A798" s="4"/>
      <c r="B798" s="2"/>
      <c r="C798" s="2" t="s">
        <v>346</v>
      </c>
      <c r="D798" s="2"/>
      <c r="E798" s="5" t="s">
        <v>347</v>
      </c>
      <c r="F798" s="33">
        <v>2168.6</v>
      </c>
    </row>
    <row r="799" spans="1:6">
      <c r="A799" s="4"/>
      <c r="B799" s="2"/>
      <c r="C799" s="2"/>
      <c r="D799" s="2" t="s">
        <v>18</v>
      </c>
      <c r="E799" s="12" t="s">
        <v>19</v>
      </c>
      <c r="F799" s="19">
        <v>2168.6</v>
      </c>
    </row>
    <row r="800" spans="1:6" ht="38.25">
      <c r="A800" s="4"/>
      <c r="B800" s="2"/>
      <c r="C800" s="2" t="s">
        <v>348</v>
      </c>
      <c r="D800" s="2"/>
      <c r="E800" s="12" t="s">
        <v>349</v>
      </c>
      <c r="F800" s="33">
        <v>501.78899999999999</v>
      </c>
    </row>
    <row r="801" spans="1:6">
      <c r="A801" s="4"/>
      <c r="B801" s="2"/>
      <c r="C801" s="2"/>
      <c r="D801" s="2" t="s">
        <v>18</v>
      </c>
      <c r="E801" s="12" t="s">
        <v>19</v>
      </c>
      <c r="F801" s="19">
        <v>501.78899999999999</v>
      </c>
    </row>
    <row r="802" spans="1:6" ht="51">
      <c r="A802" s="4"/>
      <c r="B802" s="2"/>
      <c r="C802" s="2" t="s">
        <v>350</v>
      </c>
      <c r="D802" s="2"/>
      <c r="E802" s="12" t="s">
        <v>351</v>
      </c>
      <c r="F802" s="33">
        <v>6535</v>
      </c>
    </row>
    <row r="803" spans="1:6">
      <c r="A803" s="4"/>
      <c r="B803" s="2"/>
      <c r="C803" s="2"/>
      <c r="D803" s="2" t="s">
        <v>18</v>
      </c>
      <c r="E803" s="12" t="s">
        <v>19</v>
      </c>
      <c r="F803" s="19">
        <v>6535</v>
      </c>
    </row>
    <row r="804" spans="1:6" ht="25.5">
      <c r="A804" s="4"/>
      <c r="B804" s="2"/>
      <c r="C804" s="2" t="s">
        <v>352</v>
      </c>
      <c r="D804" s="2"/>
      <c r="E804" s="12" t="s">
        <v>353</v>
      </c>
      <c r="F804" s="33">
        <v>111</v>
      </c>
    </row>
    <row r="805" spans="1:6">
      <c r="A805" s="4"/>
      <c r="B805" s="2"/>
      <c r="C805" s="2"/>
      <c r="D805" s="2" t="s">
        <v>18</v>
      </c>
      <c r="E805" s="12" t="s">
        <v>19</v>
      </c>
      <c r="F805" s="19">
        <v>111</v>
      </c>
    </row>
    <row r="806" spans="1:6" ht="38.25">
      <c r="A806" s="4"/>
      <c r="B806" s="2"/>
      <c r="C806" s="2" t="s">
        <v>354</v>
      </c>
      <c r="D806" s="2"/>
      <c r="E806" s="5" t="s">
        <v>355</v>
      </c>
      <c r="F806" s="33">
        <v>70</v>
      </c>
    </row>
    <row r="807" spans="1:6">
      <c r="A807" s="4"/>
      <c r="B807" s="2"/>
      <c r="C807" s="2" t="s">
        <v>356</v>
      </c>
      <c r="D807" s="2"/>
      <c r="E807" s="58" t="s">
        <v>357</v>
      </c>
      <c r="F807" s="33">
        <v>50</v>
      </c>
    </row>
    <row r="808" spans="1:6" ht="25.5">
      <c r="A808" s="4"/>
      <c r="B808" s="2"/>
      <c r="C808" s="2"/>
      <c r="D808" s="2" t="s">
        <v>8</v>
      </c>
      <c r="E808" s="12" t="s">
        <v>9</v>
      </c>
      <c r="F808" s="19">
        <v>50</v>
      </c>
    </row>
    <row r="809" spans="1:6">
      <c r="A809" s="4"/>
      <c r="B809" s="2"/>
      <c r="C809" s="2" t="s">
        <v>358</v>
      </c>
      <c r="D809" s="2"/>
      <c r="E809" s="58" t="s">
        <v>359</v>
      </c>
      <c r="F809" s="33">
        <v>20</v>
      </c>
    </row>
    <row r="810" spans="1:6" ht="25.5">
      <c r="A810" s="4"/>
      <c r="B810" s="2"/>
      <c r="C810" s="2"/>
      <c r="D810" s="2" t="s">
        <v>8</v>
      </c>
      <c r="E810" s="12" t="s">
        <v>9</v>
      </c>
      <c r="F810" s="19">
        <v>20</v>
      </c>
    </row>
    <row r="811" spans="1:6" ht="51">
      <c r="A811" s="4"/>
      <c r="B811" s="2"/>
      <c r="C811" s="2" t="s">
        <v>360</v>
      </c>
      <c r="D811" s="2"/>
      <c r="E811" s="12" t="s">
        <v>361</v>
      </c>
      <c r="F811" s="19">
        <v>30</v>
      </c>
    </row>
    <row r="812" spans="1:6">
      <c r="A812" s="4"/>
      <c r="B812" s="2"/>
      <c r="C812" s="2" t="s">
        <v>362</v>
      </c>
      <c r="D812" s="2"/>
      <c r="E812" s="12" t="s">
        <v>363</v>
      </c>
      <c r="F812" s="33">
        <v>30</v>
      </c>
    </row>
    <row r="813" spans="1:6" ht="25.5">
      <c r="A813" s="4"/>
      <c r="B813" s="2"/>
      <c r="C813" s="2"/>
      <c r="D813" s="2" t="s">
        <v>8</v>
      </c>
      <c r="E813" s="12" t="s">
        <v>9</v>
      </c>
      <c r="F813" s="19">
        <v>30</v>
      </c>
    </row>
    <row r="814" spans="1:6" ht="38.25">
      <c r="A814" s="4"/>
      <c r="B814" s="2"/>
      <c r="C814" s="2" t="s">
        <v>364</v>
      </c>
      <c r="D814" s="2"/>
      <c r="E814" s="5" t="s">
        <v>365</v>
      </c>
      <c r="F814" s="33">
        <v>6702.0259999999998</v>
      </c>
    </row>
    <row r="815" spans="1:6" ht="25.5">
      <c r="A815" s="4"/>
      <c r="B815" s="2"/>
      <c r="C815" s="2" t="s">
        <v>366</v>
      </c>
      <c r="D815" s="2"/>
      <c r="E815" s="5" t="s">
        <v>89</v>
      </c>
      <c r="F815" s="33">
        <v>5879.826</v>
      </c>
    </row>
    <row r="816" spans="1:6" ht="51">
      <c r="A816" s="4"/>
      <c r="B816" s="2"/>
      <c r="C816" s="2"/>
      <c r="D816" s="2" t="s">
        <v>68</v>
      </c>
      <c r="E816" s="12" t="s">
        <v>69</v>
      </c>
      <c r="F816" s="19">
        <v>5542.3810000000003</v>
      </c>
    </row>
    <row r="817" spans="1:6" ht="25.5">
      <c r="A817" s="4"/>
      <c r="B817" s="2"/>
      <c r="C817" s="2"/>
      <c r="D817" s="2" t="s">
        <v>8</v>
      </c>
      <c r="E817" s="12" t="s">
        <v>9</v>
      </c>
      <c r="F817" s="19">
        <v>337.40699999999998</v>
      </c>
    </row>
    <row r="818" spans="1:6">
      <c r="A818" s="4"/>
      <c r="B818" s="2"/>
      <c r="C818" s="2"/>
      <c r="D818" s="2" t="s">
        <v>18</v>
      </c>
      <c r="E818" s="12" t="s">
        <v>19</v>
      </c>
      <c r="F818" s="19">
        <v>3.7999999999999999E-2</v>
      </c>
    </row>
    <row r="819" spans="1:6" ht="25.5">
      <c r="A819" s="4"/>
      <c r="B819" s="2"/>
      <c r="C819" s="2" t="s">
        <v>367</v>
      </c>
      <c r="D819" s="2"/>
      <c r="E819" s="5" t="s">
        <v>368</v>
      </c>
      <c r="F819" s="33">
        <v>822.19999999999993</v>
      </c>
    </row>
    <row r="820" spans="1:6" ht="51">
      <c r="A820" s="4"/>
      <c r="B820" s="2"/>
      <c r="C820" s="2"/>
      <c r="D820" s="2" t="s">
        <v>68</v>
      </c>
      <c r="E820" s="12" t="s">
        <v>69</v>
      </c>
      <c r="F820" s="19">
        <v>788.8</v>
      </c>
    </row>
    <row r="821" spans="1:6" ht="25.5">
      <c r="A821" s="4"/>
      <c r="B821" s="2"/>
      <c r="C821" s="2"/>
      <c r="D821" s="2" t="s">
        <v>8</v>
      </c>
      <c r="E821" s="12" t="s">
        <v>9</v>
      </c>
      <c r="F821" s="19">
        <v>33.4</v>
      </c>
    </row>
    <row r="822" spans="1:6" hidden="1">
      <c r="A822" s="4"/>
      <c r="B822" s="2"/>
      <c r="C822" s="2"/>
      <c r="D822" s="2" t="s">
        <v>18</v>
      </c>
      <c r="E822" s="12" t="s">
        <v>19</v>
      </c>
      <c r="F822" s="19"/>
    </row>
    <row r="823" spans="1:6" ht="38.25">
      <c r="A823" s="4"/>
      <c r="B823" s="2"/>
      <c r="C823" s="2" t="s">
        <v>414</v>
      </c>
      <c r="D823" s="2"/>
      <c r="E823" s="12" t="s">
        <v>677</v>
      </c>
      <c r="F823" s="33">
        <v>46.122999999999998</v>
      </c>
    </row>
    <row r="824" spans="1:6" ht="51">
      <c r="A824" s="4"/>
      <c r="B824" s="2"/>
      <c r="C824" s="2" t="s">
        <v>428</v>
      </c>
      <c r="D824" s="2"/>
      <c r="E824" s="12" t="s">
        <v>786</v>
      </c>
      <c r="F824" s="33">
        <v>46.122999999999998</v>
      </c>
    </row>
    <row r="825" spans="1:6" ht="25.5">
      <c r="A825" s="4"/>
      <c r="B825" s="2"/>
      <c r="C825" s="2" t="s">
        <v>430</v>
      </c>
      <c r="D825" s="2"/>
      <c r="E825" s="12" t="s">
        <v>431</v>
      </c>
      <c r="F825" s="33">
        <v>46.122999999999998</v>
      </c>
    </row>
    <row r="826" spans="1:6" ht="51">
      <c r="A826" s="4"/>
      <c r="B826" s="2"/>
      <c r="C826" s="2"/>
      <c r="D826" s="2" t="s">
        <v>68</v>
      </c>
      <c r="E826" s="12" t="s">
        <v>69</v>
      </c>
      <c r="F826" s="19">
        <v>37.558999999999997</v>
      </c>
    </row>
    <row r="827" spans="1:6" ht="25.5">
      <c r="A827" s="4"/>
      <c r="B827" s="2"/>
      <c r="C827" s="2"/>
      <c r="D827" s="2" t="s">
        <v>8</v>
      </c>
      <c r="E827" s="12" t="s">
        <v>9</v>
      </c>
      <c r="F827" s="19">
        <v>8.5640000000000001</v>
      </c>
    </row>
    <row r="828" spans="1:6">
      <c r="A828" s="4"/>
      <c r="B828" s="2" t="s">
        <v>718</v>
      </c>
      <c r="C828" s="2"/>
      <c r="D828" s="2"/>
      <c r="E828" s="56" t="s">
        <v>719</v>
      </c>
      <c r="F828" s="33">
        <v>6857.0519999999997</v>
      </c>
    </row>
    <row r="829" spans="1:6" ht="25.5">
      <c r="A829" s="4"/>
      <c r="B829" s="2"/>
      <c r="C829" s="2" t="s">
        <v>282</v>
      </c>
      <c r="D829" s="2"/>
      <c r="E829" s="5" t="s">
        <v>283</v>
      </c>
      <c r="F829" s="33">
        <v>6540.049</v>
      </c>
    </row>
    <row r="830" spans="1:6" ht="51">
      <c r="A830" s="4"/>
      <c r="B830" s="2"/>
      <c r="C830" s="2" t="s">
        <v>284</v>
      </c>
      <c r="D830" s="2"/>
      <c r="E830" s="5" t="s">
        <v>285</v>
      </c>
      <c r="F830" s="33">
        <v>180</v>
      </c>
    </row>
    <row r="831" spans="1:6" ht="38.25">
      <c r="A831" s="4"/>
      <c r="B831" s="2"/>
      <c r="C831" s="2" t="s">
        <v>286</v>
      </c>
      <c r="D831" s="2"/>
      <c r="E831" s="5" t="s">
        <v>287</v>
      </c>
      <c r="F831" s="33">
        <v>20</v>
      </c>
    </row>
    <row r="832" spans="1:6" ht="25.5">
      <c r="A832" s="4"/>
      <c r="B832" s="2"/>
      <c r="C832" s="2"/>
      <c r="D832" s="2" t="s">
        <v>8</v>
      </c>
      <c r="E832" s="12" t="s">
        <v>9</v>
      </c>
      <c r="F832" s="33">
        <v>20</v>
      </c>
    </row>
    <row r="833" spans="1:6" ht="25.5">
      <c r="A833" s="4"/>
      <c r="B833" s="2"/>
      <c r="C833" s="2" t="s">
        <v>290</v>
      </c>
      <c r="D833" s="2"/>
      <c r="E833" s="5" t="s">
        <v>291</v>
      </c>
      <c r="F833" s="33">
        <v>100</v>
      </c>
    </row>
    <row r="834" spans="1:6" ht="25.5">
      <c r="A834" s="4"/>
      <c r="B834" s="2"/>
      <c r="C834" s="2"/>
      <c r="D834" s="2" t="s">
        <v>8</v>
      </c>
      <c r="E834" s="12" t="s">
        <v>9</v>
      </c>
      <c r="F834" s="33">
        <v>100</v>
      </c>
    </row>
    <row r="835" spans="1:6">
      <c r="A835" s="4"/>
      <c r="B835" s="2"/>
      <c r="C835" s="2" t="s">
        <v>296</v>
      </c>
      <c r="D835" s="2"/>
      <c r="E835" s="58" t="s">
        <v>297</v>
      </c>
      <c r="F835" s="33">
        <v>35</v>
      </c>
    </row>
    <row r="836" spans="1:6" ht="25.5">
      <c r="A836" s="4"/>
      <c r="B836" s="2"/>
      <c r="C836" s="2"/>
      <c r="D836" s="2" t="s">
        <v>8</v>
      </c>
      <c r="E836" s="12" t="s">
        <v>9</v>
      </c>
      <c r="F836" s="33">
        <v>35</v>
      </c>
    </row>
    <row r="837" spans="1:6" ht="25.5">
      <c r="A837" s="4"/>
      <c r="B837" s="2"/>
      <c r="C837" s="2" t="s">
        <v>302</v>
      </c>
      <c r="D837" s="2"/>
      <c r="E837" s="5" t="s">
        <v>303</v>
      </c>
      <c r="F837" s="33">
        <v>25</v>
      </c>
    </row>
    <row r="838" spans="1:6" ht="25.5">
      <c r="A838" s="4"/>
      <c r="B838" s="2"/>
      <c r="C838" s="2"/>
      <c r="D838" s="2" t="s">
        <v>8</v>
      </c>
      <c r="E838" s="12" t="s">
        <v>9</v>
      </c>
      <c r="F838" s="33">
        <v>25</v>
      </c>
    </row>
    <row r="839" spans="1:6" ht="51">
      <c r="A839" s="4"/>
      <c r="B839" s="2"/>
      <c r="C839" s="2" t="s">
        <v>304</v>
      </c>
      <c r="D839" s="2"/>
      <c r="E839" s="5" t="s">
        <v>305</v>
      </c>
      <c r="F839" s="33">
        <v>6309.049</v>
      </c>
    </row>
    <row r="840" spans="1:6" ht="38.25">
      <c r="A840" s="4"/>
      <c r="B840" s="2"/>
      <c r="C840" s="2" t="s">
        <v>306</v>
      </c>
      <c r="D840" s="2"/>
      <c r="E840" s="5" t="s">
        <v>307</v>
      </c>
      <c r="F840" s="33">
        <v>30</v>
      </c>
    </row>
    <row r="841" spans="1:6" ht="25.5">
      <c r="A841" s="4"/>
      <c r="B841" s="2"/>
      <c r="C841" s="2"/>
      <c r="D841" s="2" t="s">
        <v>8</v>
      </c>
      <c r="E841" s="12" t="s">
        <v>9</v>
      </c>
      <c r="F841" s="33">
        <v>30</v>
      </c>
    </row>
    <row r="842" spans="1:6" ht="89.25">
      <c r="A842" s="4"/>
      <c r="B842" s="2"/>
      <c r="C842" s="2" t="s">
        <v>308</v>
      </c>
      <c r="D842" s="2"/>
      <c r="E842" s="5" t="s">
        <v>309</v>
      </c>
      <c r="F842" s="33">
        <v>170</v>
      </c>
    </row>
    <row r="843" spans="1:6">
      <c r="A843" s="4"/>
      <c r="B843" s="2"/>
      <c r="C843" s="2"/>
      <c r="D843" s="2" t="s">
        <v>18</v>
      </c>
      <c r="E843" s="12" t="s">
        <v>19</v>
      </c>
      <c r="F843" s="33">
        <v>170</v>
      </c>
    </row>
    <row r="844" spans="1:6" ht="76.5">
      <c r="A844" s="4"/>
      <c r="B844" s="2"/>
      <c r="C844" s="2" t="s">
        <v>310</v>
      </c>
      <c r="D844" s="2"/>
      <c r="E844" s="62" t="s">
        <v>778</v>
      </c>
      <c r="F844" s="33">
        <v>130</v>
      </c>
    </row>
    <row r="845" spans="1:6">
      <c r="A845" s="4"/>
      <c r="B845" s="2"/>
      <c r="C845" s="2"/>
      <c r="D845" s="2" t="s">
        <v>18</v>
      </c>
      <c r="E845" s="12" t="s">
        <v>19</v>
      </c>
      <c r="F845" s="33">
        <v>130</v>
      </c>
    </row>
    <row r="846" spans="1:6" ht="38.25">
      <c r="A846" s="4"/>
      <c r="B846" s="2"/>
      <c r="C846" s="2" t="s">
        <v>312</v>
      </c>
      <c r="D846" s="2"/>
      <c r="E846" s="5" t="s">
        <v>313</v>
      </c>
      <c r="F846" s="19">
        <v>35</v>
      </c>
    </row>
    <row r="847" spans="1:6">
      <c r="A847" s="4"/>
      <c r="B847" s="2"/>
      <c r="C847" s="2"/>
      <c r="D847" s="2" t="s">
        <v>18</v>
      </c>
      <c r="E847" s="12" t="s">
        <v>19</v>
      </c>
      <c r="F847" s="33">
        <v>35</v>
      </c>
    </row>
    <row r="848" spans="1:6" ht="51">
      <c r="A848" s="4"/>
      <c r="B848" s="2"/>
      <c r="C848" s="2" t="s">
        <v>314</v>
      </c>
      <c r="D848" s="2"/>
      <c r="E848" s="59" t="s">
        <v>779</v>
      </c>
      <c r="F848" s="33">
        <v>56.55</v>
      </c>
    </row>
    <row r="849" spans="1:6" ht="25.5">
      <c r="A849" s="4"/>
      <c r="B849" s="2"/>
      <c r="C849" s="2"/>
      <c r="D849" s="2" t="s">
        <v>8</v>
      </c>
      <c r="E849" s="12" t="s">
        <v>9</v>
      </c>
      <c r="F849" s="33">
        <v>56.55</v>
      </c>
    </row>
    <row r="850" spans="1:6" ht="25.5">
      <c r="A850" s="4"/>
      <c r="B850" s="2"/>
      <c r="C850" s="2" t="s">
        <v>316</v>
      </c>
      <c r="D850" s="2"/>
      <c r="E850" s="5" t="s">
        <v>317</v>
      </c>
      <c r="F850" s="33">
        <v>30</v>
      </c>
    </row>
    <row r="851" spans="1:6" ht="25.5">
      <c r="A851" s="4"/>
      <c r="B851" s="2"/>
      <c r="C851" s="2"/>
      <c r="D851" s="2" t="s">
        <v>8</v>
      </c>
      <c r="E851" s="12" t="s">
        <v>9</v>
      </c>
      <c r="F851" s="33">
        <v>30</v>
      </c>
    </row>
    <row r="852" spans="1:6" ht="25.5">
      <c r="A852" s="4"/>
      <c r="B852" s="2"/>
      <c r="C852" s="2" t="s">
        <v>318</v>
      </c>
      <c r="D852" s="2"/>
      <c r="E852" s="5" t="s">
        <v>319</v>
      </c>
      <c r="F852" s="33">
        <v>140</v>
      </c>
    </row>
    <row r="853" spans="1:6" ht="25.5">
      <c r="A853" s="4"/>
      <c r="B853" s="2"/>
      <c r="C853" s="2"/>
      <c r="D853" s="2" t="s">
        <v>8</v>
      </c>
      <c r="E853" s="12" t="s">
        <v>9</v>
      </c>
      <c r="F853" s="33">
        <v>140</v>
      </c>
    </row>
    <row r="854" spans="1:6" ht="25.5">
      <c r="A854" s="4"/>
      <c r="B854" s="2"/>
      <c r="C854" s="2" t="s">
        <v>320</v>
      </c>
      <c r="D854" s="2"/>
      <c r="E854" s="5" t="s">
        <v>321</v>
      </c>
      <c r="F854" s="33">
        <v>17.5</v>
      </c>
    </row>
    <row r="855" spans="1:6" ht="25.5">
      <c r="A855" s="4"/>
      <c r="B855" s="2"/>
      <c r="C855" s="2"/>
      <c r="D855" s="2" t="s">
        <v>8</v>
      </c>
      <c r="E855" s="12" t="s">
        <v>9</v>
      </c>
      <c r="F855" s="33">
        <v>17.5</v>
      </c>
    </row>
    <row r="856" spans="1:6" ht="38.25">
      <c r="A856" s="4"/>
      <c r="B856" s="2"/>
      <c r="C856" s="2" t="s">
        <v>322</v>
      </c>
      <c r="D856" s="2"/>
      <c r="E856" s="12" t="s">
        <v>323</v>
      </c>
      <c r="F856" s="33">
        <v>1795.3050000000001</v>
      </c>
    </row>
    <row r="857" spans="1:6">
      <c r="A857" s="4"/>
      <c r="B857" s="2"/>
      <c r="C857" s="2"/>
      <c r="D857" s="2" t="s">
        <v>18</v>
      </c>
      <c r="E857" s="12" t="s">
        <v>19</v>
      </c>
      <c r="F857" s="33">
        <v>1795.3050000000001</v>
      </c>
    </row>
    <row r="858" spans="1:6" ht="38.25">
      <c r="A858" s="4"/>
      <c r="B858" s="2"/>
      <c r="C858" s="2" t="s">
        <v>324</v>
      </c>
      <c r="D858" s="2"/>
      <c r="E858" s="12" t="s">
        <v>325</v>
      </c>
      <c r="F858" s="33">
        <v>3904.694</v>
      </c>
    </row>
    <row r="859" spans="1:6">
      <c r="A859" s="4"/>
      <c r="B859" s="2"/>
      <c r="C859" s="2"/>
      <c r="D859" s="2" t="s">
        <v>18</v>
      </c>
      <c r="E859" s="12" t="s">
        <v>19</v>
      </c>
      <c r="F859" s="33">
        <v>3904.694</v>
      </c>
    </row>
    <row r="860" spans="1:6" ht="63.75">
      <c r="A860" s="4"/>
      <c r="B860" s="2"/>
      <c r="C860" s="2" t="s">
        <v>326</v>
      </c>
      <c r="D860" s="2"/>
      <c r="E860" s="5" t="s">
        <v>780</v>
      </c>
      <c r="F860" s="33">
        <v>51</v>
      </c>
    </row>
    <row r="861" spans="1:6" ht="25.5">
      <c r="A861" s="4"/>
      <c r="B861" s="2"/>
      <c r="C861" s="2" t="s">
        <v>328</v>
      </c>
      <c r="D861" s="2"/>
      <c r="E861" s="5" t="s">
        <v>329</v>
      </c>
      <c r="F861" s="33">
        <v>51</v>
      </c>
    </row>
    <row r="862" spans="1:6" ht="25.5">
      <c r="A862" s="4"/>
      <c r="B862" s="2"/>
      <c r="C862" s="2"/>
      <c r="D862" s="2" t="s">
        <v>8</v>
      </c>
      <c r="E862" s="12" t="s">
        <v>9</v>
      </c>
      <c r="F862" s="19">
        <v>51</v>
      </c>
    </row>
    <row r="863" spans="1:6">
      <c r="A863" s="4"/>
      <c r="B863" s="2"/>
      <c r="C863" s="2" t="s">
        <v>598</v>
      </c>
      <c r="D863" s="4"/>
      <c r="E863" s="5" t="s">
        <v>124</v>
      </c>
      <c r="F863" s="19">
        <v>317.00299999999999</v>
      </c>
    </row>
    <row r="864" spans="1:6" ht="25.5">
      <c r="A864" s="4"/>
      <c r="B864" s="2"/>
      <c r="C864" s="2" t="s">
        <v>599</v>
      </c>
      <c r="D864" s="4"/>
      <c r="E864" s="5" t="s">
        <v>600</v>
      </c>
      <c r="F864" s="19">
        <v>317.00299999999999</v>
      </c>
    </row>
    <row r="865" spans="1:6" ht="25.5">
      <c r="A865" s="4"/>
      <c r="B865" s="2"/>
      <c r="C865" s="2" t="s">
        <v>615</v>
      </c>
      <c r="D865" s="2"/>
      <c r="E865" s="12" t="s">
        <v>616</v>
      </c>
      <c r="F865" s="33">
        <v>317.00299999999999</v>
      </c>
    </row>
    <row r="866" spans="1:6">
      <c r="A866" s="4"/>
      <c r="B866" s="2"/>
      <c r="C866" s="2"/>
      <c r="D866" s="2" t="s">
        <v>459</v>
      </c>
      <c r="E866" s="12" t="s">
        <v>124</v>
      </c>
      <c r="F866" s="19">
        <v>317.00299999999999</v>
      </c>
    </row>
    <row r="867" spans="1:6" ht="25.5">
      <c r="A867" s="13">
        <v>991</v>
      </c>
      <c r="B867" s="1"/>
      <c r="C867" s="1"/>
      <c r="D867" s="1"/>
      <c r="E867" s="53" t="s">
        <v>781</v>
      </c>
      <c r="F867" s="117">
        <v>4775.2309999999998</v>
      </c>
    </row>
    <row r="868" spans="1:6">
      <c r="A868" s="4"/>
      <c r="B868" s="2" t="s">
        <v>703</v>
      </c>
      <c r="C868" s="2"/>
      <c r="D868" s="2"/>
      <c r="E868" s="12" t="s">
        <v>704</v>
      </c>
      <c r="F868" s="33">
        <v>4775.2309999999998</v>
      </c>
    </row>
    <row r="869" spans="1:6" ht="38.25">
      <c r="A869" s="4"/>
      <c r="B869" s="2" t="s">
        <v>705</v>
      </c>
      <c r="C869" s="2"/>
      <c r="D869" s="2"/>
      <c r="E869" s="56" t="s">
        <v>706</v>
      </c>
      <c r="F869" s="33">
        <v>4775.2309999999998</v>
      </c>
    </row>
    <row r="870" spans="1:6">
      <c r="A870" s="4"/>
      <c r="B870" s="2"/>
      <c r="C870" s="2" t="s">
        <v>538</v>
      </c>
      <c r="D870" s="2"/>
      <c r="E870" s="12" t="s">
        <v>539</v>
      </c>
      <c r="F870" s="33">
        <v>4181.2370000000001</v>
      </c>
    </row>
    <row r="871" spans="1:6">
      <c r="A871" s="4"/>
      <c r="B871" s="2"/>
      <c r="C871" s="2" t="s">
        <v>542</v>
      </c>
      <c r="D871" s="2"/>
      <c r="E871" s="12" t="s">
        <v>543</v>
      </c>
      <c r="F871" s="33">
        <v>1691.046</v>
      </c>
    </row>
    <row r="872" spans="1:6" ht="51">
      <c r="A872" s="4"/>
      <c r="B872" s="2"/>
      <c r="C872" s="2"/>
      <c r="D872" s="2" t="s">
        <v>68</v>
      </c>
      <c r="E872" s="12" t="s">
        <v>69</v>
      </c>
      <c r="F872" s="19">
        <v>1691.046</v>
      </c>
    </row>
    <row r="873" spans="1:6" ht="25.5">
      <c r="A873" s="4"/>
      <c r="B873" s="2"/>
      <c r="C873" s="2" t="s">
        <v>546</v>
      </c>
      <c r="D873" s="2"/>
      <c r="E873" s="12" t="s">
        <v>89</v>
      </c>
      <c r="F873" s="19">
        <v>2490.1909999999998</v>
      </c>
    </row>
    <row r="874" spans="1:6" ht="51">
      <c r="A874" s="4"/>
      <c r="B874" s="2"/>
      <c r="C874" s="2"/>
      <c r="D874" s="2" t="s">
        <v>68</v>
      </c>
      <c r="E874" s="12" t="s">
        <v>782</v>
      </c>
      <c r="F874" s="19">
        <v>2189.759</v>
      </c>
    </row>
    <row r="875" spans="1:6" ht="25.5">
      <c r="A875" s="4"/>
      <c r="B875" s="2"/>
      <c r="C875" s="2"/>
      <c r="D875" s="2" t="s">
        <v>8</v>
      </c>
      <c r="E875" s="12" t="s">
        <v>9</v>
      </c>
      <c r="F875" s="19">
        <v>300.43200000000002</v>
      </c>
    </row>
    <row r="876" spans="1:6">
      <c r="A876" s="4"/>
      <c r="B876" s="2"/>
      <c r="C876" s="2" t="s">
        <v>598</v>
      </c>
      <c r="D876" s="2"/>
      <c r="E876" s="12" t="s">
        <v>124</v>
      </c>
      <c r="F876" s="33">
        <v>593.99400000000003</v>
      </c>
    </row>
    <row r="877" spans="1:6" ht="25.5">
      <c r="A877" s="4"/>
      <c r="B877" s="2"/>
      <c r="C877" s="2" t="s">
        <v>626</v>
      </c>
      <c r="D877" s="2"/>
      <c r="E877" s="12" t="s">
        <v>627</v>
      </c>
      <c r="F877" s="33">
        <v>593.99400000000003</v>
      </c>
    </row>
    <row r="878" spans="1:6">
      <c r="A878" s="4"/>
      <c r="B878" s="2"/>
      <c r="C878" s="2" t="s">
        <v>630</v>
      </c>
      <c r="D878" s="2"/>
      <c r="E878" s="12" t="s">
        <v>631</v>
      </c>
      <c r="F878" s="33">
        <v>593.99400000000003</v>
      </c>
    </row>
    <row r="879" spans="1:6" ht="51">
      <c r="A879" s="4"/>
      <c r="B879" s="2"/>
      <c r="C879" s="2"/>
      <c r="D879" s="2" t="s">
        <v>68</v>
      </c>
      <c r="E879" s="12" t="s">
        <v>69</v>
      </c>
      <c r="F879" s="19">
        <v>593.99400000000003</v>
      </c>
    </row>
    <row r="880" spans="1:6" ht="38.25">
      <c r="A880" s="13">
        <v>994</v>
      </c>
      <c r="B880" s="1"/>
      <c r="C880" s="1"/>
      <c r="D880" s="1"/>
      <c r="E880" s="53" t="s">
        <v>783</v>
      </c>
      <c r="F880" s="117">
        <v>1722.146</v>
      </c>
    </row>
    <row r="881" spans="1:6">
      <c r="A881" s="4"/>
      <c r="B881" s="2" t="s">
        <v>703</v>
      </c>
      <c r="C881" s="2"/>
      <c r="D881" s="2"/>
      <c r="E881" s="12" t="s">
        <v>704</v>
      </c>
      <c r="F881" s="33">
        <v>1722.146</v>
      </c>
    </row>
    <row r="882" spans="1:6">
      <c r="A882" s="4"/>
      <c r="B882" s="2" t="s">
        <v>707</v>
      </c>
      <c r="C882" s="2"/>
      <c r="D882" s="2"/>
      <c r="E882" s="56" t="s">
        <v>708</v>
      </c>
      <c r="F882" s="33">
        <v>1722.146</v>
      </c>
    </row>
    <row r="883" spans="1:6" ht="38.25">
      <c r="A883" s="4"/>
      <c r="B883" s="2"/>
      <c r="C883" s="2" t="s">
        <v>414</v>
      </c>
      <c r="D883" s="2"/>
      <c r="E883" s="12" t="s">
        <v>677</v>
      </c>
      <c r="F883" s="33">
        <v>1377.646</v>
      </c>
    </row>
    <row r="884" spans="1:6" ht="51">
      <c r="A884" s="4"/>
      <c r="B884" s="2"/>
      <c r="C884" s="2" t="s">
        <v>450</v>
      </c>
      <c r="D884" s="4"/>
      <c r="E884" s="5" t="s">
        <v>451</v>
      </c>
      <c r="F884" s="33">
        <v>1377.646</v>
      </c>
    </row>
    <row r="885" spans="1:6" ht="25.5">
      <c r="A885" s="4"/>
      <c r="B885" s="2"/>
      <c r="C885" s="2" t="s">
        <v>452</v>
      </c>
      <c r="D885" s="4"/>
      <c r="E885" s="5" t="s">
        <v>89</v>
      </c>
      <c r="F885" s="19">
        <v>1377.646</v>
      </c>
    </row>
    <row r="886" spans="1:6" ht="51">
      <c r="A886" s="4"/>
      <c r="B886" s="2"/>
      <c r="C886" s="2"/>
      <c r="D886" s="2" t="s">
        <v>68</v>
      </c>
      <c r="E886" s="12" t="s">
        <v>69</v>
      </c>
      <c r="F886" s="19">
        <v>1330.377</v>
      </c>
    </row>
    <row r="887" spans="1:6" ht="25.5">
      <c r="A887" s="4"/>
      <c r="B887" s="2"/>
      <c r="C887" s="2"/>
      <c r="D887" s="2" t="s">
        <v>8</v>
      </c>
      <c r="E887" s="12" t="s">
        <v>9</v>
      </c>
      <c r="F887" s="19">
        <v>47.268999999999998</v>
      </c>
    </row>
    <row r="888" spans="1:6" ht="25.5">
      <c r="A888" s="4"/>
      <c r="B888" s="2"/>
      <c r="C888" s="2" t="s">
        <v>509</v>
      </c>
      <c r="D888" s="2"/>
      <c r="E888" s="12" t="s">
        <v>510</v>
      </c>
      <c r="F888" s="19">
        <v>344.5</v>
      </c>
    </row>
    <row r="889" spans="1:6" ht="63.75">
      <c r="A889" s="4"/>
      <c r="B889" s="2"/>
      <c r="C889" s="2" t="s">
        <v>525</v>
      </c>
      <c r="D889" s="2"/>
      <c r="E889" s="12" t="s">
        <v>737</v>
      </c>
      <c r="F889" s="19">
        <v>344.5</v>
      </c>
    </row>
    <row r="890" spans="1:6" ht="38.25">
      <c r="A890" s="4"/>
      <c r="B890" s="2"/>
      <c r="C890" s="2" t="s">
        <v>527</v>
      </c>
      <c r="D890" s="2"/>
      <c r="E890" s="12" t="s">
        <v>528</v>
      </c>
      <c r="F890" s="33">
        <v>172</v>
      </c>
    </row>
    <row r="891" spans="1:6" ht="25.5">
      <c r="A891" s="4"/>
      <c r="B891" s="2"/>
      <c r="C891" s="2"/>
      <c r="D891" s="4">
        <v>600</v>
      </c>
      <c r="E891" s="5" t="s">
        <v>15</v>
      </c>
      <c r="F891" s="19">
        <v>172</v>
      </c>
    </row>
    <row r="892" spans="1:6" ht="25.5">
      <c r="A892" s="4"/>
      <c r="B892" s="2"/>
      <c r="C892" s="2" t="s">
        <v>529</v>
      </c>
      <c r="D892" s="2"/>
      <c r="E892" s="12" t="s">
        <v>530</v>
      </c>
      <c r="F892" s="33">
        <v>2.5</v>
      </c>
    </row>
    <row r="893" spans="1:6" ht="25.5">
      <c r="A893" s="4"/>
      <c r="B893" s="2"/>
      <c r="C893" s="2"/>
      <c r="D893" s="4">
        <v>600</v>
      </c>
      <c r="E893" s="5" t="s">
        <v>15</v>
      </c>
      <c r="F893" s="19">
        <v>2.5</v>
      </c>
    </row>
    <row r="894" spans="1:6" ht="38.25">
      <c r="A894" s="4"/>
      <c r="B894" s="2"/>
      <c r="C894" s="2" t="s">
        <v>531</v>
      </c>
      <c r="D894" s="2"/>
      <c r="E894" s="12" t="s">
        <v>532</v>
      </c>
      <c r="F894" s="33">
        <v>152</v>
      </c>
    </row>
    <row r="895" spans="1:6" ht="25.5">
      <c r="A895" s="4"/>
      <c r="B895" s="2"/>
      <c r="C895" s="2"/>
      <c r="D895" s="4">
        <v>600</v>
      </c>
      <c r="E895" s="5" t="s">
        <v>15</v>
      </c>
      <c r="F895" s="19">
        <v>152</v>
      </c>
    </row>
    <row r="896" spans="1:6" ht="25.5">
      <c r="A896" s="4"/>
      <c r="B896" s="2"/>
      <c r="C896" s="2" t="s">
        <v>533</v>
      </c>
      <c r="D896" s="2"/>
      <c r="E896" s="12" t="s">
        <v>534</v>
      </c>
      <c r="F896" s="33">
        <v>18</v>
      </c>
    </row>
    <row r="897" spans="1:6" ht="25.5">
      <c r="A897" s="4"/>
      <c r="B897" s="2"/>
      <c r="C897" s="2"/>
      <c r="D897" s="4">
        <v>600</v>
      </c>
      <c r="E897" s="5" t="s">
        <v>15</v>
      </c>
      <c r="F897" s="19">
        <v>18</v>
      </c>
    </row>
    <row r="898" spans="1:6" ht="38.25">
      <c r="A898" s="13">
        <v>995</v>
      </c>
      <c r="B898" s="2"/>
      <c r="C898" s="2"/>
      <c r="D898" s="4"/>
      <c r="E898" s="63" t="s">
        <v>784</v>
      </c>
      <c r="F898" s="18">
        <v>149248.75699999998</v>
      </c>
    </row>
    <row r="899" spans="1:6">
      <c r="A899" s="13"/>
      <c r="B899" s="2" t="s">
        <v>703</v>
      </c>
      <c r="C899" s="2"/>
      <c r="D899" s="2"/>
      <c r="E899" s="12" t="s">
        <v>704</v>
      </c>
      <c r="F899" s="19">
        <v>9777.5879999999997</v>
      </c>
    </row>
    <row r="900" spans="1:6">
      <c r="A900" s="13"/>
      <c r="B900" s="2" t="s">
        <v>707</v>
      </c>
      <c r="C900" s="2"/>
      <c r="D900" s="2"/>
      <c r="E900" s="56" t="s">
        <v>708</v>
      </c>
      <c r="F900" s="19">
        <v>9777.5879999999997</v>
      </c>
    </row>
    <row r="901" spans="1:6" ht="38.25">
      <c r="A901" s="13"/>
      <c r="B901" s="2"/>
      <c r="C901" s="2" t="s">
        <v>414</v>
      </c>
      <c r="D901" s="2"/>
      <c r="E901" s="12" t="s">
        <v>677</v>
      </c>
      <c r="F901" s="19">
        <v>4422.7150000000001</v>
      </c>
    </row>
    <row r="902" spans="1:6" ht="51">
      <c r="A902" s="13"/>
      <c r="B902" s="2"/>
      <c r="C902" s="2" t="s">
        <v>424</v>
      </c>
      <c r="D902" s="4"/>
      <c r="E902" s="5" t="s">
        <v>425</v>
      </c>
      <c r="F902" s="19">
        <v>4378.9030000000002</v>
      </c>
    </row>
    <row r="903" spans="1:6" ht="38.25">
      <c r="A903" s="13"/>
      <c r="B903" s="2"/>
      <c r="C903" s="2" t="s">
        <v>426</v>
      </c>
      <c r="D903" s="4"/>
      <c r="E903" s="5" t="s">
        <v>427</v>
      </c>
      <c r="F903" s="33">
        <v>4378.9030000000002</v>
      </c>
    </row>
    <row r="904" spans="1:6" ht="25.5">
      <c r="A904" s="13"/>
      <c r="B904" s="2"/>
      <c r="C904" s="2"/>
      <c r="D904" s="2" t="s">
        <v>8</v>
      </c>
      <c r="E904" s="12" t="s">
        <v>9</v>
      </c>
      <c r="F904" s="19">
        <v>4378.9030000000002</v>
      </c>
    </row>
    <row r="905" spans="1:6" ht="51">
      <c r="A905" s="13"/>
      <c r="B905" s="2"/>
      <c r="C905" s="2" t="s">
        <v>428</v>
      </c>
      <c r="D905" s="2"/>
      <c r="E905" s="12" t="s">
        <v>786</v>
      </c>
      <c r="F905" s="19">
        <v>43.811999999999998</v>
      </c>
    </row>
    <row r="906" spans="1:6" ht="25.5">
      <c r="A906" s="13"/>
      <c r="B906" s="2"/>
      <c r="C906" s="2" t="s">
        <v>430</v>
      </c>
      <c r="D906" s="2"/>
      <c r="E906" s="12" t="s">
        <v>431</v>
      </c>
      <c r="F906" s="19">
        <v>43.811999999999998</v>
      </c>
    </row>
    <row r="907" spans="1:6" ht="51">
      <c r="A907" s="13"/>
      <c r="B907" s="2"/>
      <c r="C907" s="2"/>
      <c r="D907" s="2" t="s">
        <v>68</v>
      </c>
      <c r="E907" s="12" t="s">
        <v>69</v>
      </c>
      <c r="F907" s="19">
        <v>17.712</v>
      </c>
    </row>
    <row r="908" spans="1:6" ht="25.5">
      <c r="A908" s="13"/>
      <c r="B908" s="2"/>
      <c r="C908" s="2"/>
      <c r="D908" s="2" t="s">
        <v>8</v>
      </c>
      <c r="E908" s="12" t="s">
        <v>9</v>
      </c>
      <c r="F908" s="19">
        <v>26.1</v>
      </c>
    </row>
    <row r="909" spans="1:6">
      <c r="A909" s="13"/>
      <c r="B909" s="2"/>
      <c r="C909" s="2" t="s">
        <v>538</v>
      </c>
      <c r="D909" s="2"/>
      <c r="E909" s="55" t="s">
        <v>539</v>
      </c>
      <c r="F909" s="19">
        <v>5354.8730000000005</v>
      </c>
    </row>
    <row r="910" spans="1:6" ht="25.5">
      <c r="A910" s="13"/>
      <c r="B910" s="2"/>
      <c r="C910" s="2" t="s">
        <v>546</v>
      </c>
      <c r="D910" s="2"/>
      <c r="E910" s="59" t="s">
        <v>89</v>
      </c>
      <c r="F910" s="33">
        <v>5354.8730000000005</v>
      </c>
    </row>
    <row r="911" spans="1:6" ht="51">
      <c r="A911" s="13"/>
      <c r="B911" s="2"/>
      <c r="C911" s="2"/>
      <c r="D911" s="2" t="s">
        <v>68</v>
      </c>
      <c r="E911" s="12" t="s">
        <v>69</v>
      </c>
      <c r="F911" s="19">
        <v>4907.8950000000004</v>
      </c>
    </row>
    <row r="912" spans="1:6" ht="25.5">
      <c r="A912" s="13"/>
      <c r="B912" s="2"/>
      <c r="C912" s="2"/>
      <c r="D912" s="2" t="s">
        <v>8</v>
      </c>
      <c r="E912" s="12" t="s">
        <v>9</v>
      </c>
      <c r="F912" s="19">
        <v>446.399</v>
      </c>
    </row>
    <row r="913" spans="1:6">
      <c r="A913" s="13"/>
      <c r="B913" s="2"/>
      <c r="C913" s="2"/>
      <c r="D913" s="2" t="s">
        <v>18</v>
      </c>
      <c r="E913" s="12" t="s">
        <v>19</v>
      </c>
      <c r="F913" s="19">
        <v>0.57899999999999996</v>
      </c>
    </row>
    <row r="914" spans="1:6">
      <c r="A914" s="4"/>
      <c r="B914" s="2" t="s">
        <v>714</v>
      </c>
      <c r="C914" s="2"/>
      <c r="D914" s="4"/>
      <c r="E914" s="5" t="s">
        <v>715</v>
      </c>
      <c r="F914" s="19">
        <v>57266.1</v>
      </c>
    </row>
    <row r="915" spans="1:6">
      <c r="A915" s="4"/>
      <c r="B915" s="2" t="s">
        <v>753</v>
      </c>
      <c r="C915" s="2"/>
      <c r="D915" s="2"/>
      <c r="E915" s="56" t="s">
        <v>754</v>
      </c>
      <c r="F915" s="19">
        <v>6847.7969999999996</v>
      </c>
    </row>
    <row r="916" spans="1:6" ht="25.5">
      <c r="A916" s="4"/>
      <c r="B916" s="2"/>
      <c r="C916" s="2" t="s">
        <v>569</v>
      </c>
      <c r="D916" s="2"/>
      <c r="E916" s="5" t="s">
        <v>570</v>
      </c>
      <c r="F916" s="19">
        <v>6847.7969999999996</v>
      </c>
    </row>
    <row r="917" spans="1:6">
      <c r="A917" s="4"/>
      <c r="B917" s="2"/>
      <c r="C917" s="2" t="s">
        <v>571</v>
      </c>
      <c r="D917" s="2"/>
      <c r="E917" s="58" t="s">
        <v>572</v>
      </c>
      <c r="F917" s="33">
        <v>6847.7969999999996</v>
      </c>
    </row>
    <row r="918" spans="1:6" ht="51">
      <c r="A918" s="4"/>
      <c r="B918" s="2"/>
      <c r="C918" s="2"/>
      <c r="D918" s="2" t="s">
        <v>68</v>
      </c>
      <c r="E918" s="12" t="s">
        <v>69</v>
      </c>
      <c r="F918" s="19">
        <v>6083.7479999999996</v>
      </c>
    </row>
    <row r="919" spans="1:6" ht="25.5">
      <c r="A919" s="4"/>
      <c r="B919" s="2"/>
      <c r="C919" s="2"/>
      <c r="D919" s="2" t="s">
        <v>8</v>
      </c>
      <c r="E919" s="12" t="s">
        <v>9</v>
      </c>
      <c r="F919" s="19">
        <v>643.04899999999998</v>
      </c>
    </row>
    <row r="920" spans="1:6">
      <c r="A920" s="4"/>
      <c r="B920" s="2"/>
      <c r="C920" s="2"/>
      <c r="D920" s="2" t="s">
        <v>18</v>
      </c>
      <c r="E920" s="12" t="s">
        <v>19</v>
      </c>
      <c r="F920" s="19">
        <v>121</v>
      </c>
    </row>
    <row r="921" spans="1:6">
      <c r="A921" s="4"/>
      <c r="B921" s="2" t="s">
        <v>755</v>
      </c>
      <c r="C921" s="2"/>
      <c r="D921" s="4"/>
      <c r="E921" s="60" t="s">
        <v>756</v>
      </c>
      <c r="F921" s="19">
        <v>50253.303</v>
      </c>
    </row>
    <row r="922" spans="1:6" ht="25.5">
      <c r="A922" s="4"/>
      <c r="B922" s="2"/>
      <c r="C922" s="2" t="s">
        <v>369</v>
      </c>
      <c r="D922" s="2"/>
      <c r="E922" s="5" t="s">
        <v>370</v>
      </c>
      <c r="F922" s="19">
        <v>50253.303</v>
      </c>
    </row>
    <row r="923" spans="1:6" ht="38.25">
      <c r="A923" s="4"/>
      <c r="B923" s="2"/>
      <c r="C923" s="2" t="s">
        <v>371</v>
      </c>
      <c r="D923" s="2"/>
      <c r="E923" s="5" t="s">
        <v>757</v>
      </c>
      <c r="F923" s="19">
        <v>50253.303</v>
      </c>
    </row>
    <row r="924" spans="1:6" ht="25.5">
      <c r="A924" s="4"/>
      <c r="B924" s="2"/>
      <c r="C924" s="2" t="s">
        <v>373</v>
      </c>
      <c r="D924" s="2"/>
      <c r="E924" s="5" t="s">
        <v>374</v>
      </c>
      <c r="F924" s="33">
        <v>32137.431</v>
      </c>
    </row>
    <row r="925" spans="1:6" ht="25.5">
      <c r="A925" s="4"/>
      <c r="B925" s="2"/>
      <c r="C925" s="2"/>
      <c r="D925" s="2" t="s">
        <v>8</v>
      </c>
      <c r="E925" s="12" t="s">
        <v>9</v>
      </c>
      <c r="F925" s="19">
        <v>32137.431</v>
      </c>
    </row>
    <row r="926" spans="1:6" ht="25.5">
      <c r="A926" s="4"/>
      <c r="B926" s="2"/>
      <c r="C926" s="2" t="s">
        <v>375</v>
      </c>
      <c r="D926" s="2"/>
      <c r="E926" s="5" t="s">
        <v>376</v>
      </c>
      <c r="F926" s="33">
        <v>16268.277</v>
      </c>
    </row>
    <row r="927" spans="1:6" ht="25.5">
      <c r="A927" s="4"/>
      <c r="B927" s="2"/>
      <c r="C927" s="2"/>
      <c r="D927" s="2" t="s">
        <v>8</v>
      </c>
      <c r="E927" s="12" t="s">
        <v>9</v>
      </c>
      <c r="F927" s="19">
        <v>16268.277</v>
      </c>
    </row>
    <row r="928" spans="1:6" ht="25.5">
      <c r="A928" s="4"/>
      <c r="B928" s="2"/>
      <c r="C928" s="2" t="s">
        <v>377</v>
      </c>
      <c r="D928" s="2"/>
      <c r="E928" s="5" t="s">
        <v>378</v>
      </c>
      <c r="F928" s="33">
        <v>1554.4870000000001</v>
      </c>
    </row>
    <row r="929" spans="1:6" ht="25.5">
      <c r="A929" s="4"/>
      <c r="B929" s="2"/>
      <c r="C929" s="2"/>
      <c r="D929" s="2" t="s">
        <v>8</v>
      </c>
      <c r="E929" s="12" t="s">
        <v>9</v>
      </c>
      <c r="F929" s="19">
        <v>1554.4870000000001</v>
      </c>
    </row>
    <row r="930" spans="1:6" ht="25.5">
      <c r="A930" s="4"/>
      <c r="B930" s="2"/>
      <c r="C930" s="2" t="s">
        <v>379</v>
      </c>
      <c r="D930" s="2"/>
      <c r="E930" s="12" t="s">
        <v>380</v>
      </c>
      <c r="F930" s="33">
        <v>293.108</v>
      </c>
    </row>
    <row r="931" spans="1:6" ht="25.5">
      <c r="A931" s="4"/>
      <c r="B931" s="2"/>
      <c r="C931" s="2"/>
      <c r="D931" s="2" t="s">
        <v>8</v>
      </c>
      <c r="E931" s="12" t="s">
        <v>9</v>
      </c>
      <c r="F931" s="19">
        <v>293.108</v>
      </c>
    </row>
    <row r="932" spans="1:6">
      <c r="A932" s="4"/>
      <c r="B932" s="2" t="s">
        <v>718</v>
      </c>
      <c r="C932" s="2"/>
      <c r="D932" s="2"/>
      <c r="E932" s="56" t="s">
        <v>719</v>
      </c>
      <c r="F932" s="19">
        <v>165</v>
      </c>
    </row>
    <row r="933" spans="1:6" ht="25.5">
      <c r="A933" s="4"/>
      <c r="B933" s="2"/>
      <c r="C933" s="2" t="s">
        <v>573</v>
      </c>
      <c r="D933" s="4"/>
      <c r="E933" s="5" t="s">
        <v>574</v>
      </c>
      <c r="F933" s="19">
        <v>165</v>
      </c>
    </row>
    <row r="934" spans="1:6" ht="25.5">
      <c r="A934" s="4"/>
      <c r="B934" s="2"/>
      <c r="C934" s="2" t="s">
        <v>577</v>
      </c>
      <c r="D934" s="4"/>
      <c r="E934" s="5" t="s">
        <v>578</v>
      </c>
      <c r="F934" s="33">
        <v>165</v>
      </c>
    </row>
    <row r="935" spans="1:6" ht="25.5">
      <c r="A935" s="4"/>
      <c r="B935" s="2"/>
      <c r="C935" s="2"/>
      <c r="D935" s="2" t="s">
        <v>8</v>
      </c>
      <c r="E935" s="12" t="s">
        <v>9</v>
      </c>
      <c r="F935" s="19">
        <v>165</v>
      </c>
    </row>
    <row r="936" spans="1:6">
      <c r="A936" s="4"/>
      <c r="B936" s="2" t="s">
        <v>720</v>
      </c>
      <c r="C936" s="2"/>
      <c r="D936" s="2"/>
      <c r="E936" s="12" t="s">
        <v>721</v>
      </c>
      <c r="F936" s="19">
        <v>4325.5820000000003</v>
      </c>
    </row>
    <row r="937" spans="1:6">
      <c r="A937" s="4"/>
      <c r="B937" s="2" t="s">
        <v>758</v>
      </c>
      <c r="C937" s="2"/>
      <c r="D937" s="2"/>
      <c r="E937" s="56" t="s">
        <v>759</v>
      </c>
      <c r="F937" s="19">
        <v>3070.6940000000004</v>
      </c>
    </row>
    <row r="938" spans="1:6" ht="25.5">
      <c r="A938" s="4"/>
      <c r="B938" s="2"/>
      <c r="C938" s="2" t="s">
        <v>547</v>
      </c>
      <c r="D938" s="4"/>
      <c r="E938" s="5" t="s">
        <v>548</v>
      </c>
      <c r="F938" s="19">
        <v>1761.9390000000001</v>
      </c>
    </row>
    <row r="939" spans="1:6" ht="25.5">
      <c r="A939" s="4"/>
      <c r="B939" s="2"/>
      <c r="C939" s="2" t="s">
        <v>549</v>
      </c>
      <c r="D939" s="2"/>
      <c r="E939" s="5" t="s">
        <v>550</v>
      </c>
      <c r="F939" s="33">
        <v>1761.9390000000001</v>
      </c>
    </row>
    <row r="940" spans="1:6" ht="25.5">
      <c r="A940" s="4"/>
      <c r="B940" s="2"/>
      <c r="C940" s="2"/>
      <c r="D940" s="2" t="s">
        <v>8</v>
      </c>
      <c r="E940" s="12" t="s">
        <v>9</v>
      </c>
      <c r="F940" s="19">
        <v>1761.9390000000001</v>
      </c>
    </row>
    <row r="941" spans="1:6">
      <c r="A941" s="4"/>
      <c r="B941" s="2"/>
      <c r="C941" s="2" t="s">
        <v>598</v>
      </c>
      <c r="D941" s="4"/>
      <c r="E941" s="5" t="s">
        <v>124</v>
      </c>
      <c r="F941" s="19">
        <v>1308.7550000000001</v>
      </c>
    </row>
    <row r="942" spans="1:6" ht="25.5">
      <c r="A942" s="4"/>
      <c r="B942" s="2"/>
      <c r="C942" s="2" t="s">
        <v>599</v>
      </c>
      <c r="D942" s="4"/>
      <c r="E942" s="5" t="s">
        <v>600</v>
      </c>
      <c r="F942" s="19">
        <v>1308.7550000000001</v>
      </c>
    </row>
    <row r="943" spans="1:6" ht="25.5">
      <c r="A943" s="4"/>
      <c r="B943" s="2"/>
      <c r="C943" s="2" t="s">
        <v>624</v>
      </c>
      <c r="D943" s="2"/>
      <c r="E943" s="12" t="s">
        <v>625</v>
      </c>
      <c r="F943" s="33">
        <v>1308.7550000000001</v>
      </c>
    </row>
    <row r="944" spans="1:6">
      <c r="A944" s="4"/>
      <c r="B944" s="2"/>
      <c r="C944" s="2"/>
      <c r="D944" s="2" t="s">
        <v>459</v>
      </c>
      <c r="E944" s="12" t="s">
        <v>124</v>
      </c>
      <c r="F944" s="19">
        <v>1308.7550000000001</v>
      </c>
    </row>
    <row r="945" spans="1:6">
      <c r="A945" s="4"/>
      <c r="B945" s="2" t="s">
        <v>722</v>
      </c>
      <c r="C945" s="2"/>
      <c r="D945" s="2"/>
      <c r="E945" s="56" t="s">
        <v>723</v>
      </c>
      <c r="F945" s="19">
        <v>1254.8879999999999</v>
      </c>
    </row>
    <row r="946" spans="1:6" ht="25.5">
      <c r="A946" s="4"/>
      <c r="B946" s="2"/>
      <c r="C946" s="2" t="s">
        <v>453</v>
      </c>
      <c r="D946" s="2"/>
      <c r="E946" s="12" t="s">
        <v>454</v>
      </c>
      <c r="F946" s="19">
        <v>763.649</v>
      </c>
    </row>
    <row r="947" spans="1:6" ht="51">
      <c r="A947" s="4"/>
      <c r="B947" s="2"/>
      <c r="C947" s="2" t="s">
        <v>455</v>
      </c>
      <c r="D947" s="2"/>
      <c r="E947" s="12" t="s">
        <v>456</v>
      </c>
      <c r="F947" s="19">
        <v>763.649</v>
      </c>
    </row>
    <row r="948" spans="1:6">
      <c r="A948" s="4"/>
      <c r="B948" s="2"/>
      <c r="C948" s="2" t="s">
        <v>457</v>
      </c>
      <c r="D948" s="2"/>
      <c r="E948" s="12" t="s">
        <v>458</v>
      </c>
      <c r="F948" s="33">
        <v>763.649</v>
      </c>
    </row>
    <row r="949" spans="1:6">
      <c r="A949" s="4"/>
      <c r="B949" s="2"/>
      <c r="C949" s="2"/>
      <c r="D949" s="2" t="s">
        <v>459</v>
      </c>
      <c r="E949" s="12" t="s">
        <v>124</v>
      </c>
      <c r="F949" s="19">
        <v>763.649</v>
      </c>
    </row>
    <row r="950" spans="1:6" ht="25.5">
      <c r="A950" s="4"/>
      <c r="B950" s="2"/>
      <c r="C950" s="2" t="s">
        <v>467</v>
      </c>
      <c r="D950" s="2"/>
      <c r="E950" s="12" t="s">
        <v>468</v>
      </c>
      <c r="F950" s="19">
        <v>491.23900000000003</v>
      </c>
    </row>
    <row r="951" spans="1:6" ht="51">
      <c r="A951" s="4"/>
      <c r="B951" s="2"/>
      <c r="C951" s="2" t="s">
        <v>475</v>
      </c>
      <c r="D951" s="2"/>
      <c r="E951" s="12" t="s">
        <v>476</v>
      </c>
      <c r="F951" s="19">
        <v>491.23900000000003</v>
      </c>
    </row>
    <row r="952" spans="1:6" ht="25.5">
      <c r="A952" s="4"/>
      <c r="B952" s="2"/>
      <c r="C952" s="2" t="s">
        <v>477</v>
      </c>
      <c r="D952" s="2"/>
      <c r="E952" s="12" t="s">
        <v>478</v>
      </c>
      <c r="F952" s="33">
        <v>145.68600000000001</v>
      </c>
    </row>
    <row r="953" spans="1:6">
      <c r="A953" s="4"/>
      <c r="B953" s="2"/>
      <c r="C953" s="2"/>
      <c r="D953" s="2" t="s">
        <v>459</v>
      </c>
      <c r="E953" s="12" t="s">
        <v>124</v>
      </c>
      <c r="F953" s="19">
        <v>145.68600000000001</v>
      </c>
    </row>
    <row r="954" spans="1:6" ht="25.5">
      <c r="A954" s="4"/>
      <c r="B954" s="2"/>
      <c r="C954" s="2" t="s">
        <v>479</v>
      </c>
      <c r="D954" s="2"/>
      <c r="E954" s="12" t="s">
        <v>480</v>
      </c>
      <c r="F954" s="33">
        <v>345.553</v>
      </c>
    </row>
    <row r="955" spans="1:6">
      <c r="A955" s="4"/>
      <c r="B955" s="2"/>
      <c r="C955" s="2"/>
      <c r="D955" s="2" t="s">
        <v>459</v>
      </c>
      <c r="E955" s="12" t="s">
        <v>124</v>
      </c>
      <c r="F955" s="19">
        <v>345.553</v>
      </c>
    </row>
    <row r="956" spans="1:6">
      <c r="A956" s="4"/>
      <c r="B956" s="2" t="s">
        <v>760</v>
      </c>
      <c r="C956" s="2"/>
      <c r="D956" s="2"/>
      <c r="E956" s="12" t="s">
        <v>761</v>
      </c>
      <c r="F956" s="19">
        <v>25</v>
      </c>
    </row>
    <row r="957" spans="1:6">
      <c r="A957" s="4"/>
      <c r="B957" s="2" t="s">
        <v>762</v>
      </c>
      <c r="C957" s="2"/>
      <c r="D957" s="2"/>
      <c r="E957" s="56" t="s">
        <v>763</v>
      </c>
      <c r="F957" s="19">
        <v>25</v>
      </c>
    </row>
    <row r="958" spans="1:6" ht="38.25">
      <c r="A958" s="4"/>
      <c r="B958" s="2"/>
      <c r="C958" s="2" t="s">
        <v>483</v>
      </c>
      <c r="D958" s="4"/>
      <c r="E958" s="5" t="s">
        <v>484</v>
      </c>
      <c r="F958" s="19">
        <v>25</v>
      </c>
    </row>
    <row r="959" spans="1:6" ht="89.25">
      <c r="A959" s="4"/>
      <c r="B959" s="2"/>
      <c r="C959" s="2" t="s">
        <v>485</v>
      </c>
      <c r="D959" s="4"/>
      <c r="E959" s="5" t="s">
        <v>486</v>
      </c>
      <c r="F959" s="19">
        <v>25</v>
      </c>
    </row>
    <row r="960" spans="1:6">
      <c r="A960" s="4"/>
      <c r="B960" s="2"/>
      <c r="C960" s="2" t="s">
        <v>487</v>
      </c>
      <c r="D960" s="4"/>
      <c r="E960" s="5" t="s">
        <v>488</v>
      </c>
      <c r="F960" s="33">
        <v>25</v>
      </c>
    </row>
    <row r="961" spans="1:6" ht="25.5">
      <c r="A961" s="4"/>
      <c r="B961" s="2"/>
      <c r="C961" s="2"/>
      <c r="D961" s="2" t="s">
        <v>8</v>
      </c>
      <c r="E961" s="12" t="s">
        <v>9</v>
      </c>
      <c r="F961" s="19">
        <v>25</v>
      </c>
    </row>
    <row r="962" spans="1:6">
      <c r="A962" s="4"/>
      <c r="B962" s="2" t="s">
        <v>666</v>
      </c>
      <c r="C962" s="2"/>
      <c r="D962" s="2"/>
      <c r="E962" s="12" t="s">
        <v>667</v>
      </c>
      <c r="F962" s="19">
        <v>44863.027000000002</v>
      </c>
    </row>
    <row r="963" spans="1:6">
      <c r="A963" s="4"/>
      <c r="B963" s="2" t="s">
        <v>689</v>
      </c>
      <c r="C963" s="2"/>
      <c r="D963" s="2"/>
      <c r="E963" s="56" t="s">
        <v>690</v>
      </c>
      <c r="F963" s="19">
        <v>44829.603999999999</v>
      </c>
    </row>
    <row r="964" spans="1:6" ht="25.5">
      <c r="A964" s="4"/>
      <c r="B964" s="2"/>
      <c r="C964" s="2" t="s">
        <v>2</v>
      </c>
      <c r="D964" s="2"/>
      <c r="E964" s="12" t="s">
        <v>3</v>
      </c>
      <c r="F964" s="19">
        <v>44556.792000000001</v>
      </c>
    </row>
    <row r="965" spans="1:6" ht="38.25">
      <c r="A965" s="4"/>
      <c r="B965" s="2"/>
      <c r="C965" s="2" t="s">
        <v>4</v>
      </c>
      <c r="D965" s="2"/>
      <c r="E965" s="12" t="s">
        <v>5</v>
      </c>
      <c r="F965" s="19">
        <v>44556.792000000001</v>
      </c>
    </row>
    <row r="966" spans="1:6">
      <c r="A966" s="4"/>
      <c r="B966" s="2"/>
      <c r="C966" s="2" t="s">
        <v>6</v>
      </c>
      <c r="D966" s="4"/>
      <c r="E966" s="5" t="s">
        <v>7</v>
      </c>
      <c r="F966" s="33">
        <v>12387.008</v>
      </c>
    </row>
    <row r="967" spans="1:6" ht="25.5">
      <c r="A967" s="4"/>
      <c r="B967" s="2"/>
      <c r="C967" s="2"/>
      <c r="D967" s="2" t="s">
        <v>8</v>
      </c>
      <c r="E967" s="12" t="s">
        <v>9</v>
      </c>
      <c r="F967" s="19">
        <v>12387.008</v>
      </c>
    </row>
    <row r="968" spans="1:6" ht="63.75">
      <c r="A968" s="4"/>
      <c r="B968" s="2"/>
      <c r="C968" s="2" t="s">
        <v>22</v>
      </c>
      <c r="D968" s="4"/>
      <c r="E968" s="12" t="s">
        <v>23</v>
      </c>
      <c r="F968" s="33">
        <v>32169.784</v>
      </c>
    </row>
    <row r="969" spans="1:6" ht="25.5">
      <c r="A969" s="4"/>
      <c r="B969" s="2"/>
      <c r="C969" s="2"/>
      <c r="D969" s="2" t="s">
        <v>8</v>
      </c>
      <c r="E969" s="12" t="s">
        <v>9</v>
      </c>
      <c r="F969" s="19">
        <v>32169.784</v>
      </c>
    </row>
    <row r="970" spans="1:6" ht="25.5">
      <c r="A970" s="4"/>
      <c r="B970" s="2"/>
      <c r="C970" s="2" t="s">
        <v>561</v>
      </c>
      <c r="D970" s="2"/>
      <c r="E970" s="59" t="s">
        <v>562</v>
      </c>
      <c r="F970" s="19">
        <v>272.81200000000001</v>
      </c>
    </row>
    <row r="971" spans="1:6" ht="38.25">
      <c r="A971" s="4"/>
      <c r="B971" s="2"/>
      <c r="C971" s="2" t="s">
        <v>563</v>
      </c>
      <c r="D971" s="2"/>
      <c r="E971" s="59" t="s">
        <v>97</v>
      </c>
      <c r="F971" s="33">
        <v>272.81200000000001</v>
      </c>
    </row>
    <row r="972" spans="1:6" ht="25.5">
      <c r="A972" s="4"/>
      <c r="B972" s="2"/>
      <c r="C972" s="2"/>
      <c r="D972" s="2" t="s">
        <v>180</v>
      </c>
      <c r="E972" s="12" t="s">
        <v>181</v>
      </c>
      <c r="F972" s="19">
        <v>272.81200000000001</v>
      </c>
    </row>
    <row r="973" spans="1:6">
      <c r="A973" s="4"/>
      <c r="B973" s="2" t="s">
        <v>668</v>
      </c>
      <c r="C973" s="2"/>
      <c r="D973" s="2"/>
      <c r="E973" s="56" t="s">
        <v>669</v>
      </c>
      <c r="F973" s="19">
        <v>33.423000000000002</v>
      </c>
    </row>
    <row r="974" spans="1:6" ht="38.25">
      <c r="A974" s="4"/>
      <c r="B974" s="2"/>
      <c r="C974" s="2" t="s">
        <v>146</v>
      </c>
      <c r="D974" s="2"/>
      <c r="E974" s="5" t="s">
        <v>147</v>
      </c>
      <c r="F974" s="19">
        <v>33.423000000000002</v>
      </c>
    </row>
    <row r="975" spans="1:6" ht="51">
      <c r="A975" s="4"/>
      <c r="B975" s="2"/>
      <c r="C975" s="2" t="s">
        <v>176</v>
      </c>
      <c r="D975" s="2"/>
      <c r="E975" s="5" t="s">
        <v>177</v>
      </c>
      <c r="F975" s="19">
        <v>33.423000000000002</v>
      </c>
    </row>
    <row r="976" spans="1:6" ht="38.25">
      <c r="A976" s="4"/>
      <c r="B976" s="2"/>
      <c r="C976" s="2" t="s">
        <v>178</v>
      </c>
      <c r="D976" s="2"/>
      <c r="E976" s="5" t="s">
        <v>179</v>
      </c>
      <c r="F976" s="33">
        <v>33.423000000000002</v>
      </c>
    </row>
    <row r="977" spans="1:6" ht="25.5">
      <c r="A977" s="4"/>
      <c r="B977" s="2"/>
      <c r="C977" s="2"/>
      <c r="D977" s="2" t="s">
        <v>180</v>
      </c>
      <c r="E977" s="12" t="s">
        <v>181</v>
      </c>
      <c r="F977" s="19">
        <v>33.423000000000002</v>
      </c>
    </row>
    <row r="978" spans="1:6">
      <c r="A978" s="4"/>
      <c r="B978" s="2" t="s">
        <v>764</v>
      </c>
      <c r="C978" s="2"/>
      <c r="D978" s="2"/>
      <c r="E978" s="12" t="s">
        <v>765</v>
      </c>
      <c r="F978" s="19">
        <v>8137.982</v>
      </c>
    </row>
    <row r="979" spans="1:6">
      <c r="A979" s="4"/>
      <c r="B979" s="2" t="s">
        <v>766</v>
      </c>
      <c r="C979" s="2"/>
      <c r="D979" s="2"/>
      <c r="E979" s="56" t="s">
        <v>767</v>
      </c>
      <c r="F979" s="19">
        <v>8137.982</v>
      </c>
    </row>
    <row r="980" spans="1:6" ht="25.5">
      <c r="A980" s="4"/>
      <c r="B980" s="2"/>
      <c r="C980" s="2" t="s">
        <v>561</v>
      </c>
      <c r="D980" s="2"/>
      <c r="E980" s="59" t="s">
        <v>562</v>
      </c>
      <c r="F980" s="19">
        <v>8137.982</v>
      </c>
    </row>
    <row r="981" spans="1:6" ht="63.75">
      <c r="A981" s="4"/>
      <c r="B981" s="2"/>
      <c r="C981" s="2" t="s">
        <v>564</v>
      </c>
      <c r="D981" s="2"/>
      <c r="E981" s="59" t="s">
        <v>23</v>
      </c>
      <c r="F981" s="33">
        <v>8137.982</v>
      </c>
    </row>
    <row r="982" spans="1:6" ht="25.5">
      <c r="A982" s="4"/>
      <c r="B982" s="2"/>
      <c r="C982" s="2"/>
      <c r="D982" s="2" t="s">
        <v>180</v>
      </c>
      <c r="E982" s="12" t="s">
        <v>181</v>
      </c>
      <c r="F982" s="19">
        <v>8137.982</v>
      </c>
    </row>
    <row r="983" spans="1:6">
      <c r="A983" s="4"/>
      <c r="B983" s="2" t="s">
        <v>684</v>
      </c>
      <c r="C983" s="2"/>
      <c r="D983" s="2"/>
      <c r="E983" s="12" t="s">
        <v>685</v>
      </c>
      <c r="F983" s="19">
        <v>7853.4780000000001</v>
      </c>
    </row>
    <row r="984" spans="1:6">
      <c r="A984" s="4"/>
      <c r="B984" s="2" t="s">
        <v>686</v>
      </c>
      <c r="C984" s="2"/>
      <c r="D984" s="2"/>
      <c r="E984" s="56" t="s">
        <v>687</v>
      </c>
      <c r="F984" s="19">
        <v>7853.4780000000001</v>
      </c>
    </row>
    <row r="985" spans="1:6">
      <c r="A985" s="4"/>
      <c r="B985" s="2"/>
      <c r="C985" s="2" t="s">
        <v>598</v>
      </c>
      <c r="D985" s="4"/>
      <c r="E985" s="5" t="s">
        <v>124</v>
      </c>
      <c r="F985" s="19">
        <v>7853.4780000000001</v>
      </c>
    </row>
    <row r="986" spans="1:6" ht="25.5">
      <c r="A986" s="4"/>
      <c r="B986" s="2"/>
      <c r="C986" s="2" t="s">
        <v>599</v>
      </c>
      <c r="D986" s="4"/>
      <c r="E986" s="5" t="s">
        <v>600</v>
      </c>
      <c r="F986" s="19">
        <v>7853.4780000000001</v>
      </c>
    </row>
    <row r="987" spans="1:6" ht="25.5">
      <c r="A987" s="4"/>
      <c r="B987" s="2"/>
      <c r="C987" s="2" t="s">
        <v>624</v>
      </c>
      <c r="D987" s="2"/>
      <c r="E987" s="12" t="s">
        <v>625</v>
      </c>
      <c r="F987" s="33">
        <v>7853.4780000000001</v>
      </c>
    </row>
    <row r="988" spans="1:6">
      <c r="A988" s="4"/>
      <c r="B988" s="2"/>
      <c r="C988" s="2"/>
      <c r="D988" s="2" t="s">
        <v>459</v>
      </c>
      <c r="E988" s="12" t="s">
        <v>124</v>
      </c>
      <c r="F988" s="19">
        <v>7853.4780000000001</v>
      </c>
    </row>
    <row r="989" spans="1:6">
      <c r="A989" s="4"/>
      <c r="B989" s="2" t="s">
        <v>698</v>
      </c>
      <c r="C989" s="2"/>
      <c r="D989" s="2"/>
      <c r="E989" s="5" t="s">
        <v>699</v>
      </c>
      <c r="F989" s="19">
        <v>17000</v>
      </c>
    </row>
    <row r="990" spans="1:6">
      <c r="A990" s="4"/>
      <c r="B990" s="2" t="s">
        <v>770</v>
      </c>
      <c r="C990" s="2"/>
      <c r="D990" s="2"/>
      <c r="E990" s="56" t="s">
        <v>771</v>
      </c>
      <c r="F990" s="19">
        <v>17000</v>
      </c>
    </row>
    <row r="991" spans="1:6">
      <c r="A991" s="4"/>
      <c r="B991" s="2"/>
      <c r="C991" s="2" t="s">
        <v>598</v>
      </c>
      <c r="D991" s="2"/>
      <c r="E991" s="12" t="s">
        <v>124</v>
      </c>
      <c r="F991" s="19">
        <v>17000</v>
      </c>
    </row>
    <row r="992" spans="1:6" ht="51">
      <c r="A992" s="4"/>
      <c r="B992" s="2"/>
      <c r="C992" s="2" t="s">
        <v>638</v>
      </c>
      <c r="D992" s="2"/>
      <c r="E992" s="12" t="s">
        <v>639</v>
      </c>
      <c r="F992" s="19">
        <v>15000</v>
      </c>
    </row>
    <row r="993" spans="1:6">
      <c r="A993" s="4"/>
      <c r="B993" s="2"/>
      <c r="C993" s="2" t="s">
        <v>640</v>
      </c>
      <c r="D993" s="2"/>
      <c r="E993" s="12" t="s">
        <v>641</v>
      </c>
      <c r="F993" s="33">
        <v>15000</v>
      </c>
    </row>
    <row r="994" spans="1:6">
      <c r="A994" s="4"/>
      <c r="B994" s="2"/>
      <c r="C994" s="2"/>
      <c r="D994" s="2" t="s">
        <v>459</v>
      </c>
      <c r="E994" s="12" t="s">
        <v>124</v>
      </c>
      <c r="F994" s="19">
        <v>15000</v>
      </c>
    </row>
    <row r="995" spans="1:6">
      <c r="A995" s="4"/>
      <c r="B995" s="2"/>
      <c r="C995" s="2" t="s">
        <v>646</v>
      </c>
      <c r="D995" s="2"/>
      <c r="E995" s="12" t="s">
        <v>647</v>
      </c>
      <c r="F995" s="19">
        <v>2000</v>
      </c>
    </row>
    <row r="996" spans="1:6" ht="25.5">
      <c r="A996" s="4"/>
      <c r="B996" s="2"/>
      <c r="C996" s="2" t="s">
        <v>650</v>
      </c>
      <c r="D996" s="2"/>
      <c r="E996" s="12" t="s">
        <v>651</v>
      </c>
      <c r="F996" s="33">
        <v>2000</v>
      </c>
    </row>
    <row r="997" spans="1:6">
      <c r="A997" s="4"/>
      <c r="B997" s="2"/>
      <c r="C997" s="2"/>
      <c r="D997" s="2" t="s">
        <v>459</v>
      </c>
      <c r="E997" s="12" t="s">
        <v>124</v>
      </c>
      <c r="F997" s="19">
        <v>2000</v>
      </c>
    </row>
    <row r="998" spans="1:6">
      <c r="A998" s="173" t="s">
        <v>785</v>
      </c>
      <c r="B998" s="174"/>
      <c r="C998" s="174"/>
      <c r="D998" s="174"/>
      <c r="E998" s="175"/>
      <c r="F998" s="117">
        <v>1917509.2409999999</v>
      </c>
    </row>
  </sheetData>
  <mergeCells count="13">
    <mergeCell ref="A998:E998"/>
    <mergeCell ref="F9:F10"/>
    <mergeCell ref="A9:A10"/>
    <mergeCell ref="B9:B10"/>
    <mergeCell ref="C9:C10"/>
    <mergeCell ref="D9:D10"/>
    <mergeCell ref="E9:E10"/>
    <mergeCell ref="A7:F7"/>
    <mergeCell ref="E1:F1"/>
    <mergeCell ref="E2:F2"/>
    <mergeCell ref="E3:F3"/>
    <mergeCell ref="E4:F4"/>
    <mergeCell ref="A6:F6"/>
  </mergeCells>
  <pageMargins left="0.31496062992125984" right="0.31496062992125984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B49" sqref="B49"/>
    </sheetView>
  </sheetViews>
  <sheetFormatPr defaultRowHeight="12.75"/>
  <cols>
    <col min="1" max="1" width="5.42578125" style="138" customWidth="1"/>
    <col min="2" max="2" width="67.5703125" style="138" customWidth="1"/>
    <col min="3" max="4" width="12.42578125" style="138" hidden="1" customWidth="1"/>
    <col min="5" max="6" width="15.140625" style="138" hidden="1" customWidth="1"/>
    <col min="7" max="7" width="15.140625" style="138" customWidth="1"/>
    <col min="8" max="16384" width="9.140625" style="138"/>
  </cols>
  <sheetData>
    <row r="1" spans="1:10" ht="15.75">
      <c r="A1" s="137"/>
      <c r="B1" s="182" t="s">
        <v>1196</v>
      </c>
      <c r="C1" s="182"/>
      <c r="D1" s="182"/>
      <c r="E1" s="182"/>
      <c r="F1" s="182"/>
      <c r="G1" s="182"/>
    </row>
    <row r="2" spans="1:10" ht="15.75">
      <c r="A2" s="137"/>
      <c r="B2" s="182" t="s">
        <v>1162</v>
      </c>
      <c r="C2" s="182"/>
      <c r="D2" s="182"/>
      <c r="E2" s="182"/>
      <c r="F2" s="182"/>
      <c r="G2" s="182"/>
    </row>
    <row r="3" spans="1:10" ht="15.75">
      <c r="A3" s="137"/>
      <c r="B3" s="182" t="s">
        <v>810</v>
      </c>
      <c r="C3" s="182"/>
      <c r="D3" s="182"/>
      <c r="E3" s="182"/>
      <c r="F3" s="182"/>
      <c r="G3" s="182"/>
    </row>
    <row r="4" spans="1:10" ht="15.75">
      <c r="A4" s="137"/>
      <c r="B4" s="182" t="s">
        <v>1200</v>
      </c>
      <c r="C4" s="182"/>
      <c r="D4" s="182"/>
      <c r="E4" s="182"/>
      <c r="F4" s="182"/>
      <c r="G4" s="182"/>
    </row>
    <row r="6" spans="1:10" ht="43.5" customHeight="1">
      <c r="A6" s="183" t="s">
        <v>1197</v>
      </c>
      <c r="B6" s="183"/>
      <c r="C6" s="183"/>
      <c r="D6" s="183"/>
      <c r="E6" s="183"/>
      <c r="F6" s="183"/>
      <c r="G6" s="183"/>
      <c r="J6" s="142"/>
    </row>
    <row r="7" spans="1:10" ht="16.5" customHeight="1">
      <c r="A7" s="158"/>
      <c r="B7" s="158"/>
      <c r="C7" s="158"/>
      <c r="D7" s="158"/>
      <c r="E7" s="158"/>
      <c r="F7" s="158"/>
      <c r="G7" s="116" t="s">
        <v>662</v>
      </c>
    </row>
    <row r="8" spans="1:10" ht="12.75" customHeight="1">
      <c r="A8" s="184" t="s">
        <v>664</v>
      </c>
      <c r="B8" s="179" t="s">
        <v>1177</v>
      </c>
      <c r="C8" s="179" t="s">
        <v>1178</v>
      </c>
      <c r="D8" s="179" t="s">
        <v>1179</v>
      </c>
      <c r="E8" s="179" t="s">
        <v>1178</v>
      </c>
      <c r="F8" s="179" t="s">
        <v>1179</v>
      </c>
      <c r="G8" s="168" t="s">
        <v>1172</v>
      </c>
    </row>
    <row r="9" spans="1:10">
      <c r="A9" s="184"/>
      <c r="B9" s="179"/>
      <c r="C9" s="179"/>
      <c r="D9" s="179"/>
      <c r="E9" s="179"/>
      <c r="F9" s="179"/>
      <c r="G9" s="168"/>
    </row>
    <row r="10" spans="1:10" s="142" customFormat="1">
      <c r="A10" s="139" t="s">
        <v>703</v>
      </c>
      <c r="B10" s="140" t="s">
        <v>1180</v>
      </c>
      <c r="C10" s="141" t="e">
        <f>C11+C12+C13+C14+C15+#REF!</f>
        <v>#REF!</v>
      </c>
      <c r="D10" s="141" t="e">
        <f>D11+D12+D13+D14+D15+#REF!+#REF!</f>
        <v>#REF!</v>
      </c>
      <c r="E10" s="141">
        <f>SUM(E11:E15)</f>
        <v>387.52</v>
      </c>
      <c r="F10" s="141">
        <f>SUM(F11:F15)</f>
        <v>0</v>
      </c>
      <c r="G10" s="141">
        <v>126444.93799999999</v>
      </c>
    </row>
    <row r="11" spans="1:10" ht="25.5">
      <c r="A11" s="143" t="s">
        <v>725</v>
      </c>
      <c r="B11" s="144" t="s">
        <v>726</v>
      </c>
      <c r="C11" s="145" t="e">
        <f>#REF!</f>
        <v>#REF!</v>
      </c>
      <c r="D11" s="145" t="e">
        <f>#REF!</f>
        <v>#REF!</v>
      </c>
      <c r="E11" s="145">
        <f>SUM('[1]6'!F612)</f>
        <v>0</v>
      </c>
      <c r="F11" s="145">
        <f>SUM('[1]6'!G612)</f>
        <v>0</v>
      </c>
      <c r="G11" s="145">
        <v>1911.6590000000001</v>
      </c>
    </row>
    <row r="12" spans="1:10" ht="24" customHeight="1">
      <c r="A12" s="143" t="s">
        <v>773</v>
      </c>
      <c r="B12" s="144" t="s">
        <v>774</v>
      </c>
      <c r="C12" s="145" t="e">
        <f>#REF!</f>
        <v>#REF!</v>
      </c>
      <c r="D12" s="145" t="e">
        <f>#REF!</f>
        <v>#REF!</v>
      </c>
      <c r="E12" s="145">
        <f>SUM('[1]6'!F948)</f>
        <v>0</v>
      </c>
      <c r="F12" s="145">
        <f>SUM('[1]6'!G948)</f>
        <v>0</v>
      </c>
      <c r="G12" s="145">
        <v>3956.4169999999999</v>
      </c>
    </row>
    <row r="13" spans="1:10" ht="38.25">
      <c r="A13" s="143" t="s">
        <v>727</v>
      </c>
      <c r="B13" s="144" t="s">
        <v>1181</v>
      </c>
      <c r="C13" s="145" t="e">
        <f>#REF!+#REF!</f>
        <v>#REF!</v>
      </c>
      <c r="D13" s="145" t="e">
        <f>#REF!+#REF!</f>
        <v>#REF!</v>
      </c>
      <c r="E13" s="145">
        <f>SUM('[1]6'!F616)</f>
        <v>0</v>
      </c>
      <c r="F13" s="145">
        <f>SUM('[1]6'!G616)</f>
        <v>0</v>
      </c>
      <c r="G13" s="145">
        <v>50542.476999999999</v>
      </c>
    </row>
    <row r="14" spans="1:10" ht="25.5">
      <c r="A14" s="143" t="s">
        <v>705</v>
      </c>
      <c r="B14" s="144" t="s">
        <v>706</v>
      </c>
      <c r="C14" s="145" t="e">
        <f>#REF!+#REF!+#REF!+#REF!</f>
        <v>#REF!</v>
      </c>
      <c r="D14" s="145" t="e">
        <f>#REF!+#REF!+#REF!+#REF!</f>
        <v>#REF!</v>
      </c>
      <c r="E14" s="145">
        <f>SUM('[1]6'!F469+'[1]6'!F1059)</f>
        <v>43.12</v>
      </c>
      <c r="F14" s="145">
        <f>SUM('[1]6'!G469+'[1]6'!G1059)</f>
        <v>0</v>
      </c>
      <c r="G14" s="145">
        <v>24924.221000000001</v>
      </c>
    </row>
    <row r="15" spans="1:10">
      <c r="A15" s="143" t="s">
        <v>707</v>
      </c>
      <c r="B15" s="144" t="s">
        <v>708</v>
      </c>
      <c r="C15" s="145" t="e">
        <f>#REF!+#REF!+#REF!+#REF!+#REF!</f>
        <v>#REF!</v>
      </c>
      <c r="D15" s="145" t="e">
        <f>#REF!+#REF!+#REF!+#REF!+#REF!+#REF!</f>
        <v>#REF!</v>
      </c>
      <c r="E15" s="145">
        <f>SUM('[1]6'!F520+'[1]6'!F651+'[1]6'!F1076)</f>
        <v>344.4</v>
      </c>
      <c r="F15" s="145">
        <f>SUM('[1]6'!G520+'[1]6'!G651+'[1]6'!G1076)</f>
        <v>0</v>
      </c>
      <c r="G15" s="145">
        <v>45110.163999999997</v>
      </c>
    </row>
    <row r="16" spans="1:10" s="142" customFormat="1">
      <c r="A16" s="148" t="s">
        <v>738</v>
      </c>
      <c r="B16" s="149" t="s">
        <v>1182</v>
      </c>
      <c r="C16" s="150" t="e">
        <f>C17+#REF!+C18</f>
        <v>#REF!</v>
      </c>
      <c r="D16" s="150" t="e">
        <f>D17+#REF!+D18</f>
        <v>#REF!</v>
      </c>
      <c r="E16" s="150">
        <f>SUM(E17:E18)</f>
        <v>713.51</v>
      </c>
      <c r="F16" s="150">
        <f t="shared" ref="F16" si="0">SUM(F17:F18)</f>
        <v>-185.26999999999998</v>
      </c>
      <c r="G16" s="150">
        <v>7198.7389999999996</v>
      </c>
    </row>
    <row r="17" spans="1:7" ht="25.5">
      <c r="A17" s="143" t="s">
        <v>740</v>
      </c>
      <c r="B17" s="147" t="s">
        <v>741</v>
      </c>
      <c r="C17" s="145" t="e">
        <f>#REF!</f>
        <v>#REF!</v>
      </c>
      <c r="D17" s="145" t="e">
        <f>#REF!</f>
        <v>#REF!</v>
      </c>
      <c r="E17" s="145">
        <f>SUM('[1]6'!F720)</f>
        <v>100</v>
      </c>
      <c r="F17" s="145">
        <f>SUM('[1]6'!G720)</f>
        <v>-100</v>
      </c>
      <c r="G17" s="145">
        <v>7086.4390000000003</v>
      </c>
    </row>
    <row r="18" spans="1:7" ht="25.5">
      <c r="A18" s="143" t="s">
        <v>748</v>
      </c>
      <c r="B18" s="144" t="s">
        <v>749</v>
      </c>
      <c r="C18" s="145" t="e">
        <f>#REF!</f>
        <v>#REF!</v>
      </c>
      <c r="D18" s="145" t="e">
        <f>#REF!</f>
        <v>#REF!</v>
      </c>
      <c r="E18" s="145">
        <f>SUM('[1]6'!F736)</f>
        <v>613.51</v>
      </c>
      <c r="F18" s="145">
        <f>SUM('[1]6'!G736)</f>
        <v>-85.27</v>
      </c>
      <c r="G18" s="145">
        <f>'[1]6'!BY763</f>
        <v>112.3</v>
      </c>
    </row>
    <row r="19" spans="1:7" s="142" customFormat="1">
      <c r="A19" s="148" t="s">
        <v>714</v>
      </c>
      <c r="B19" s="149" t="s">
        <v>1183</v>
      </c>
      <c r="C19" s="150" t="e">
        <f>C20+C21+C22+C23</f>
        <v>#REF!</v>
      </c>
      <c r="D19" s="150" t="e">
        <f>D20+D21+D22+D23</f>
        <v>#REF!</v>
      </c>
      <c r="E19" s="150">
        <f>SUM(E20:E23)</f>
        <v>81819.16</v>
      </c>
      <c r="F19" s="150">
        <f t="shared" ref="F19" si="1">SUM(F20:F23)</f>
        <v>-5254.02</v>
      </c>
      <c r="G19" s="150">
        <v>87995.853000000003</v>
      </c>
    </row>
    <row r="20" spans="1:7">
      <c r="A20" s="143" t="s">
        <v>753</v>
      </c>
      <c r="B20" s="144" t="s">
        <v>754</v>
      </c>
      <c r="C20" s="145" t="e">
        <f>#REF!</f>
        <v>#REF!</v>
      </c>
      <c r="D20" s="145" t="e">
        <f>#REF!</f>
        <v>#REF!</v>
      </c>
      <c r="E20" s="145">
        <f>SUM('[1]6'!F747)</f>
        <v>7187.83</v>
      </c>
      <c r="F20" s="145">
        <f>SUM('[1]6'!G747)</f>
        <v>0</v>
      </c>
      <c r="G20" s="145">
        <v>6847.7969999999996</v>
      </c>
    </row>
    <row r="21" spans="1:7">
      <c r="A21" s="143" t="s">
        <v>716</v>
      </c>
      <c r="B21" s="144" t="s">
        <v>1184</v>
      </c>
      <c r="C21" s="145" t="e">
        <f>#REF!+#REF!</f>
        <v>#REF!</v>
      </c>
      <c r="D21" s="145" t="e">
        <f>#REF!+#REF!</f>
        <v>#REF!</v>
      </c>
      <c r="E21" s="145">
        <f>SUM('[1]6'!F569+'[1]6'!F976)</f>
        <v>4154.87</v>
      </c>
      <c r="F21" s="145">
        <f>SUM('[1]6'!G569+'[1]6'!G976)</f>
        <v>-22.3</v>
      </c>
      <c r="G21" s="145">
        <v>21079.039000000001</v>
      </c>
    </row>
    <row r="22" spans="1:7">
      <c r="A22" s="143" t="s">
        <v>755</v>
      </c>
      <c r="B22" s="144" t="s">
        <v>756</v>
      </c>
      <c r="C22" s="145" t="e">
        <f>#REF!+#REF!</f>
        <v>#REF!</v>
      </c>
      <c r="D22" s="145" t="e">
        <f>#REF!+#REF!</f>
        <v>#REF!</v>
      </c>
      <c r="E22" s="145">
        <f>'[1]6'!F753</f>
        <v>250</v>
      </c>
      <c r="F22" s="145">
        <f>'[1]6'!G753</f>
        <v>0</v>
      </c>
      <c r="G22" s="145">
        <v>50453.303</v>
      </c>
    </row>
    <row r="23" spans="1:7">
      <c r="A23" s="143" t="s">
        <v>718</v>
      </c>
      <c r="B23" s="144" t="s">
        <v>1185</v>
      </c>
      <c r="C23" s="145" t="e">
        <f>#REF!+#REF!+#REF!</f>
        <v>#REF!</v>
      </c>
      <c r="D23" s="145" t="e">
        <f>#REF!+#REF!+#REF!</f>
        <v>#REF!</v>
      </c>
      <c r="E23" s="145">
        <f>SUM('[1]6'!F773+'[1]6'!F574+'[1]6'!F1024)</f>
        <v>70226.460000000006</v>
      </c>
      <c r="F23" s="145">
        <f>SUM('[1]6'!G773+'[1]6'!G574+'[1]6'!G1024)</f>
        <v>-5231.72</v>
      </c>
      <c r="G23" s="145">
        <v>9615.7139999999999</v>
      </c>
    </row>
    <row r="24" spans="1:7" s="142" customFormat="1">
      <c r="A24" s="148" t="s">
        <v>720</v>
      </c>
      <c r="B24" s="149" t="s">
        <v>1186</v>
      </c>
      <c r="C24" s="150" t="e">
        <f>C26</f>
        <v>#REF!</v>
      </c>
      <c r="D24" s="150" t="e">
        <f t="shared" ref="D24" si="2">D26</f>
        <v>#REF!</v>
      </c>
      <c r="E24" s="150">
        <f>SUM(E26+E25)</f>
        <v>1824</v>
      </c>
      <c r="F24" s="150">
        <f t="shared" ref="F24" si="3">SUM(F26+F25)</f>
        <v>0</v>
      </c>
      <c r="G24" s="150">
        <v>22138.284</v>
      </c>
    </row>
    <row r="25" spans="1:7" s="142" customFormat="1" ht="15" customHeight="1">
      <c r="A25" s="146" t="s">
        <v>758</v>
      </c>
      <c r="B25" s="147" t="s">
        <v>759</v>
      </c>
      <c r="C25" s="146"/>
      <c r="D25" s="151" t="s">
        <v>759</v>
      </c>
      <c r="E25" s="145">
        <f>SUM('[1]6'!F827)</f>
        <v>200</v>
      </c>
      <c r="F25" s="145">
        <f>SUM('[1]6'!G827)</f>
        <v>0</v>
      </c>
      <c r="G25" s="145">
        <v>3070.694</v>
      </c>
    </row>
    <row r="26" spans="1:7">
      <c r="A26" s="143" t="s">
        <v>722</v>
      </c>
      <c r="B26" s="144" t="s">
        <v>723</v>
      </c>
      <c r="C26" s="145" t="e">
        <f>#REF!+#REF!</f>
        <v>#REF!</v>
      </c>
      <c r="D26" s="145" t="e">
        <f>#REF!+#REF!</f>
        <v>#REF!</v>
      </c>
      <c r="E26" s="145">
        <f>SUM('[1]6'!F579+'[1]6'!F831)</f>
        <v>1624</v>
      </c>
      <c r="F26" s="145">
        <f>SUM('[1]6'!G579+'[1]6'!G831)</f>
        <v>0</v>
      </c>
      <c r="G26" s="145">
        <v>19067.59</v>
      </c>
    </row>
    <row r="27" spans="1:7" s="142" customFormat="1" ht="15.75" customHeight="1">
      <c r="A27" s="152" t="s">
        <v>760</v>
      </c>
      <c r="B27" s="153" t="s">
        <v>1187</v>
      </c>
      <c r="C27" s="152"/>
      <c r="D27" s="153" t="s">
        <v>761</v>
      </c>
      <c r="E27" s="150">
        <f>E28</f>
        <v>0</v>
      </c>
      <c r="F27" s="150">
        <f t="shared" ref="F27" si="4">F28</f>
        <v>0</v>
      </c>
      <c r="G27" s="150">
        <v>91.938999999999993</v>
      </c>
    </row>
    <row r="28" spans="1:7" ht="15.75" customHeight="1">
      <c r="A28" s="146" t="s">
        <v>762</v>
      </c>
      <c r="B28" s="147" t="s">
        <v>763</v>
      </c>
      <c r="C28" s="146"/>
      <c r="D28" s="147" t="s">
        <v>763</v>
      </c>
      <c r="E28" s="145">
        <f>SUM('[1]6'!F852)</f>
        <v>0</v>
      </c>
      <c r="F28" s="145">
        <f>SUM('[1]6'!G852)</f>
        <v>0</v>
      </c>
      <c r="G28" s="145">
        <v>91.938999999999993</v>
      </c>
    </row>
    <row r="29" spans="1:7" s="142" customFormat="1">
      <c r="A29" s="148" t="s">
        <v>666</v>
      </c>
      <c r="B29" s="149" t="s">
        <v>1188</v>
      </c>
      <c r="C29" s="150" t="e">
        <f>C30+C31+C32+C33</f>
        <v>#REF!</v>
      </c>
      <c r="D29" s="150" t="e">
        <f>D30+D31+D32+D33</f>
        <v>#REF!</v>
      </c>
      <c r="E29" s="150">
        <f>SUM(E30:E33)</f>
        <v>103817.4</v>
      </c>
      <c r="F29" s="150">
        <f t="shared" ref="F29" si="5">SUM(F30:F33)</f>
        <v>438.065</v>
      </c>
      <c r="G29" s="150">
        <v>1443952.0330000001</v>
      </c>
    </row>
    <row r="30" spans="1:7">
      <c r="A30" s="143" t="s">
        <v>689</v>
      </c>
      <c r="B30" s="144" t="s">
        <v>690</v>
      </c>
      <c r="C30" s="145" t="e">
        <f>#REF!+#REF!</f>
        <v>#REF!</v>
      </c>
      <c r="D30" s="145" t="e">
        <f>#REF!+#REF!</f>
        <v>#REF!</v>
      </c>
      <c r="E30" s="145">
        <f>SUM('[1]6'!F177+'[1]6'!F861+'[1]6'!F586)</f>
        <v>131.19999999999999</v>
      </c>
      <c r="F30" s="145">
        <f>SUM('[1]6'!G177+'[1]6'!G861+'[1]6'!G586)</f>
        <v>480.065</v>
      </c>
      <c r="G30" s="145">
        <v>563265.12699999998</v>
      </c>
    </row>
    <row r="31" spans="1:7">
      <c r="A31" s="143" t="s">
        <v>668</v>
      </c>
      <c r="B31" s="144" t="s">
        <v>669</v>
      </c>
      <c r="C31" s="145" t="e">
        <f>#REF!+#REF!+#REF!+#REF!+#REF!+#REF!</f>
        <v>#REF!</v>
      </c>
      <c r="D31" s="145" t="e">
        <f>#REF!+#REF!+#REF!+#REF!+#REF!+#REF!</f>
        <v>#REF!</v>
      </c>
      <c r="E31" s="145">
        <f>SUM('[1]6'!F11+'[1]6'!F210+'[1]6'!F870)</f>
        <v>62300</v>
      </c>
      <c r="F31" s="145">
        <f>SUM('[1]6'!G11+'[1]6'!G210+'[1]6'!G870)</f>
        <v>-42</v>
      </c>
      <c r="G31" s="145">
        <v>774228.022</v>
      </c>
    </row>
    <row r="32" spans="1:7">
      <c r="A32" s="143" t="s">
        <v>671</v>
      </c>
      <c r="B32" s="144" t="s">
        <v>672</v>
      </c>
      <c r="C32" s="145" t="e">
        <f>#REF!+#REF!+#REF!+#REF!+#REF!</f>
        <v>#REF!</v>
      </c>
      <c r="D32" s="145" t="e">
        <f>#REF!+#REF!+#REF!+#REF!+#REF!</f>
        <v>#REF!</v>
      </c>
      <c r="E32" s="145">
        <f>SUM('[1]6'!F251+'[1]6'!F353+'[1]6'!F23)</f>
        <v>26507.75</v>
      </c>
      <c r="F32" s="145">
        <f>SUM('[1]6'!G251+'[1]6'!G353+'[1]6'!G23)</f>
        <v>0</v>
      </c>
      <c r="G32" s="145">
        <v>64221.167999999998</v>
      </c>
    </row>
    <row r="33" spans="1:7">
      <c r="A33" s="143" t="s">
        <v>691</v>
      </c>
      <c r="B33" s="144" t="s">
        <v>692</v>
      </c>
      <c r="C33" s="145" t="e">
        <f>#REF!+#REF!+#REF!</f>
        <v>#REF!</v>
      </c>
      <c r="D33" s="145" t="e">
        <f>#REF!+#REF!+#REF!</f>
        <v>#REF!</v>
      </c>
      <c r="E33" s="145">
        <f>SUM('[1]6'!F263)</f>
        <v>14878.45</v>
      </c>
      <c r="F33" s="145">
        <f>SUM('[1]6'!G263)</f>
        <v>0</v>
      </c>
      <c r="G33" s="145">
        <v>42237.716</v>
      </c>
    </row>
    <row r="34" spans="1:7" s="142" customFormat="1">
      <c r="A34" s="148" t="s">
        <v>678</v>
      </c>
      <c r="B34" s="149" t="s">
        <v>1189</v>
      </c>
      <c r="C34" s="150" t="e">
        <f>C35+C36</f>
        <v>#REF!</v>
      </c>
      <c r="D34" s="150" t="e">
        <f>D35+D36</f>
        <v>#REF!</v>
      </c>
      <c r="E34" s="150">
        <f>SUM(E35:E36)</f>
        <v>506.25</v>
      </c>
      <c r="F34" s="150">
        <f t="shared" ref="F34" si="6">SUM(F35:F36)</f>
        <v>0</v>
      </c>
      <c r="G34" s="150">
        <v>40508.879000000001</v>
      </c>
    </row>
    <row r="35" spans="1:7">
      <c r="A35" s="143" t="s">
        <v>680</v>
      </c>
      <c r="B35" s="144" t="s">
        <v>681</v>
      </c>
      <c r="C35" s="145" t="e">
        <f>#REF!</f>
        <v>#REF!</v>
      </c>
      <c r="D35" s="145" t="e">
        <f>#REF!</f>
        <v>#REF!</v>
      </c>
      <c r="E35" s="145">
        <f>SUM('[1]6'!F110)</f>
        <v>506.25</v>
      </c>
      <c r="F35" s="145">
        <f>SUM('[1]6'!G110)</f>
        <v>0</v>
      </c>
      <c r="G35" s="145">
        <v>31170.665000000001</v>
      </c>
    </row>
    <row r="36" spans="1:7">
      <c r="A36" s="143" t="s">
        <v>682</v>
      </c>
      <c r="B36" s="144" t="s">
        <v>683</v>
      </c>
      <c r="C36" s="145" t="e">
        <f>#REF!+#REF!+#REF!</f>
        <v>#REF!</v>
      </c>
      <c r="D36" s="145" t="e">
        <f>#REF!+#REF!+#REF!</f>
        <v>#REF!</v>
      </c>
      <c r="E36" s="145">
        <f>SUM('[1]6'!F150)</f>
        <v>0</v>
      </c>
      <c r="F36" s="145">
        <f>SUM('[1]6'!G150)</f>
        <v>0</v>
      </c>
      <c r="G36" s="145">
        <v>9338.2139999999999</v>
      </c>
    </row>
    <row r="37" spans="1:7">
      <c r="A37" s="146" t="s">
        <v>764</v>
      </c>
      <c r="B37" s="149" t="s">
        <v>1190</v>
      </c>
      <c r="C37" s="145"/>
      <c r="D37" s="145"/>
      <c r="E37" s="145"/>
      <c r="F37" s="145"/>
      <c r="G37" s="150">
        <v>8137.982</v>
      </c>
    </row>
    <row r="38" spans="1:7">
      <c r="A38" s="146" t="s">
        <v>766</v>
      </c>
      <c r="B38" s="144" t="s">
        <v>767</v>
      </c>
      <c r="C38" s="145"/>
      <c r="D38" s="145"/>
      <c r="E38" s="145"/>
      <c r="F38" s="145"/>
      <c r="G38" s="145">
        <v>8137.982</v>
      </c>
    </row>
    <row r="39" spans="1:7" s="142" customFormat="1">
      <c r="A39" s="148" t="s">
        <v>684</v>
      </c>
      <c r="B39" s="149" t="s">
        <v>1191</v>
      </c>
      <c r="C39" s="150" t="e">
        <f>C40+C41+C42</f>
        <v>#REF!</v>
      </c>
      <c r="D39" s="150" t="e">
        <f>D40+D41+D42</f>
        <v>#REF!</v>
      </c>
      <c r="E39" s="150">
        <f>SUM(E40:E42)</f>
        <v>88792.5</v>
      </c>
      <c r="F39" s="150">
        <f t="shared" ref="F39" si="7">SUM(F40:F42)</f>
        <v>-20</v>
      </c>
      <c r="G39" s="150">
        <v>118452.732</v>
      </c>
    </row>
    <row r="40" spans="1:7">
      <c r="A40" s="143" t="s">
        <v>768</v>
      </c>
      <c r="B40" s="144" t="s">
        <v>769</v>
      </c>
      <c r="C40" s="145" t="e">
        <f>#REF!</f>
        <v>#REF!</v>
      </c>
      <c r="D40" s="145" t="e">
        <f>#REF!</f>
        <v>#REF!</v>
      </c>
      <c r="E40" s="145">
        <f>SUM('[1]6'!F881)</f>
        <v>113.2</v>
      </c>
      <c r="F40" s="145">
        <f>SUM('[1]6'!G881)</f>
        <v>-20</v>
      </c>
      <c r="G40" s="145">
        <f>'[1]6'!BY908</f>
        <v>7972.6840000000002</v>
      </c>
    </row>
    <row r="41" spans="1:7">
      <c r="A41" s="143" t="s">
        <v>686</v>
      </c>
      <c r="B41" s="144" t="s">
        <v>1192</v>
      </c>
      <c r="C41" s="145" t="e">
        <f>#REF!+#REF!+#REF!+#REF!</f>
        <v>#REF!</v>
      </c>
      <c r="D41" s="145" t="e">
        <f>#REF!+#REF!+#REF!+#REF!</f>
        <v>#REF!</v>
      </c>
      <c r="E41" s="145">
        <f>SUM('[1]6'!F169+'[1]6'!F307+'[1]6'!F886)</f>
        <v>55868.800000000003</v>
      </c>
      <c r="F41" s="145">
        <f>SUM('[1]6'!G169+'[1]6'!G307+'[1]6'!G886)</f>
        <v>0</v>
      </c>
      <c r="G41" s="145">
        <v>84803.218999999997</v>
      </c>
    </row>
    <row r="42" spans="1:7">
      <c r="A42" s="146" t="s">
        <v>696</v>
      </c>
      <c r="B42" s="144" t="s">
        <v>697</v>
      </c>
      <c r="C42" s="145" t="e">
        <f>#REF!</f>
        <v>#REF!</v>
      </c>
      <c r="D42" s="145" t="e">
        <f>#REF!</f>
        <v>#REF!</v>
      </c>
      <c r="E42" s="145">
        <f>SUM('[1]6'!F341)</f>
        <v>32810.5</v>
      </c>
      <c r="F42" s="145">
        <f>SUM('[1]6'!G341)</f>
        <v>0</v>
      </c>
      <c r="G42" s="145">
        <v>25676.829000000002</v>
      </c>
    </row>
    <row r="43" spans="1:7" s="142" customFormat="1">
      <c r="A43" s="148" t="s">
        <v>698</v>
      </c>
      <c r="B43" s="149" t="s">
        <v>1193</v>
      </c>
      <c r="C43" s="150" t="e">
        <f>C44</f>
        <v>#REF!</v>
      </c>
      <c r="D43" s="150" t="e">
        <f t="shared" ref="D43" si="8">D44</f>
        <v>#REF!</v>
      </c>
      <c r="E43" s="150">
        <f>E44</f>
        <v>1488.2</v>
      </c>
      <c r="F43" s="150">
        <f t="shared" ref="F43" si="9">F44</f>
        <v>0</v>
      </c>
      <c r="G43" s="150">
        <v>18135.64</v>
      </c>
    </row>
    <row r="44" spans="1:7">
      <c r="A44" s="143" t="s">
        <v>700</v>
      </c>
      <c r="B44" s="144" t="s">
        <v>701</v>
      </c>
      <c r="C44" s="145" t="e">
        <f>#REF!</f>
        <v>#REF!</v>
      </c>
      <c r="D44" s="145" t="e">
        <f>#REF!</f>
        <v>#REF!</v>
      </c>
      <c r="E44" s="145">
        <f>SUM('[1]6'!F440)</f>
        <v>1488.2</v>
      </c>
      <c r="F44" s="145">
        <f>SUM('[1]6'!G440)</f>
        <v>0</v>
      </c>
      <c r="G44" s="145">
        <v>1135.6400000000001</v>
      </c>
    </row>
    <row r="45" spans="1:7" ht="18" customHeight="1">
      <c r="A45" s="146" t="s">
        <v>770</v>
      </c>
      <c r="B45" s="154" t="s">
        <v>771</v>
      </c>
      <c r="C45" s="146"/>
      <c r="D45" s="151" t="s">
        <v>771</v>
      </c>
      <c r="E45" s="145"/>
      <c r="F45" s="145"/>
      <c r="G45" s="145">
        <v>17000</v>
      </c>
    </row>
    <row r="46" spans="1:7" s="142" customFormat="1" ht="25.5">
      <c r="A46" s="148" t="s">
        <v>709</v>
      </c>
      <c r="B46" s="149" t="s">
        <v>1194</v>
      </c>
      <c r="C46" s="150" t="e">
        <f>C47</f>
        <v>#REF!</v>
      </c>
      <c r="D46" s="150" t="e">
        <f t="shared" ref="D46" si="10">D47</f>
        <v>#REF!</v>
      </c>
      <c r="E46" s="150">
        <f>SUM(E47)</f>
        <v>0</v>
      </c>
      <c r="F46" s="150">
        <f t="shared" ref="F46" si="11">SUM(F47)</f>
        <v>0</v>
      </c>
      <c r="G46" s="150">
        <v>44452.222000000002</v>
      </c>
    </row>
    <row r="47" spans="1:7" ht="26.25" thickBot="1">
      <c r="A47" s="143" t="s">
        <v>711</v>
      </c>
      <c r="B47" s="144" t="s">
        <v>712</v>
      </c>
      <c r="C47" s="145" t="e">
        <f>#REF!</f>
        <v>#REF!</v>
      </c>
      <c r="D47" s="145" t="e">
        <f>#REF!</f>
        <v>#REF!</v>
      </c>
      <c r="E47" s="145">
        <f>SUM('[1]6'!F509)</f>
        <v>0</v>
      </c>
      <c r="F47" s="145">
        <f>SUM('[1]6'!G509)</f>
        <v>0</v>
      </c>
      <c r="G47" s="145">
        <v>44452.222000000002</v>
      </c>
    </row>
    <row r="48" spans="1:7" s="142" customFormat="1" ht="13.5" thickBot="1">
      <c r="A48" s="180" t="s">
        <v>785</v>
      </c>
      <c r="B48" s="181"/>
      <c r="C48" s="155" t="e">
        <f>C10+C16+C19+C24+C29+C34+#REF!+C39+C43+C46</f>
        <v>#REF!</v>
      </c>
      <c r="D48" s="155" t="e">
        <f>D10+D16+D19+D24+D29+D34+#REF!+D39+D43+D46</f>
        <v>#REF!</v>
      </c>
      <c r="E48" s="155">
        <f>E10+E16+E19+E24+E27+E29+E34+E39+E43+E46</f>
        <v>279348.53999999998</v>
      </c>
      <c r="F48" s="155">
        <f>F10+F16+F19+F24+F27+F29+F34+F39+F43+F46</f>
        <v>-5021.2250000000013</v>
      </c>
      <c r="G48" s="155">
        <v>1917509.2409999999</v>
      </c>
    </row>
    <row r="49" spans="7:7" ht="21.75" customHeight="1">
      <c r="G49" s="156"/>
    </row>
    <row r="50" spans="7:7" hidden="1">
      <c r="G50" s="138">
        <f>SUM('[1]6'!BY1255)</f>
        <v>1956787.5209999999</v>
      </c>
    </row>
    <row r="51" spans="7:7" hidden="1">
      <c r="G51" s="156"/>
    </row>
    <row r="52" spans="7:7" hidden="1">
      <c r="G52" s="157">
        <f>G48-G50</f>
        <v>-39278.280000000028</v>
      </c>
    </row>
    <row r="53" spans="7:7">
      <c r="G53" s="157"/>
    </row>
  </sheetData>
  <mergeCells count="13">
    <mergeCell ref="F8:F9"/>
    <mergeCell ref="G8:G9"/>
    <mergeCell ref="A48:B48"/>
    <mergeCell ref="B1:G1"/>
    <mergeCell ref="B2:G2"/>
    <mergeCell ref="B3:G3"/>
    <mergeCell ref="B4:G4"/>
    <mergeCell ref="A6:G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10" workbookViewId="0">
      <selection activeCell="G9" sqref="G9"/>
    </sheetView>
  </sheetViews>
  <sheetFormatPr defaultRowHeight="15"/>
  <cols>
    <col min="1" max="1" width="21.85546875" customWidth="1"/>
    <col min="2" max="2" width="35.42578125" customWidth="1"/>
    <col min="3" max="3" width="16.7109375" customWidth="1"/>
    <col min="255" max="255" width="25" customWidth="1"/>
    <col min="256" max="256" width="35.42578125" customWidth="1"/>
    <col min="257" max="257" width="15.85546875" customWidth="1"/>
    <col min="258" max="258" width="16.42578125" customWidth="1"/>
    <col min="259" max="259" width="18" customWidth="1"/>
    <col min="511" max="511" width="25" customWidth="1"/>
    <col min="512" max="512" width="35.42578125" customWidth="1"/>
    <col min="513" max="513" width="15.85546875" customWidth="1"/>
    <col min="514" max="514" width="16.42578125" customWidth="1"/>
    <col min="515" max="515" width="18" customWidth="1"/>
    <col min="767" max="767" width="25" customWidth="1"/>
    <col min="768" max="768" width="35.42578125" customWidth="1"/>
    <col min="769" max="769" width="15.85546875" customWidth="1"/>
    <col min="770" max="770" width="16.42578125" customWidth="1"/>
    <col min="771" max="771" width="18" customWidth="1"/>
    <col min="1023" max="1023" width="25" customWidth="1"/>
    <col min="1024" max="1024" width="35.42578125" customWidth="1"/>
    <col min="1025" max="1025" width="15.85546875" customWidth="1"/>
    <col min="1026" max="1026" width="16.42578125" customWidth="1"/>
    <col min="1027" max="1027" width="18" customWidth="1"/>
    <col min="1279" max="1279" width="25" customWidth="1"/>
    <col min="1280" max="1280" width="35.42578125" customWidth="1"/>
    <col min="1281" max="1281" width="15.85546875" customWidth="1"/>
    <col min="1282" max="1282" width="16.42578125" customWidth="1"/>
    <col min="1283" max="1283" width="18" customWidth="1"/>
    <col min="1535" max="1535" width="25" customWidth="1"/>
    <col min="1536" max="1536" width="35.42578125" customWidth="1"/>
    <col min="1537" max="1537" width="15.85546875" customWidth="1"/>
    <col min="1538" max="1538" width="16.42578125" customWidth="1"/>
    <col min="1539" max="1539" width="18" customWidth="1"/>
    <col min="1791" max="1791" width="25" customWidth="1"/>
    <col min="1792" max="1792" width="35.42578125" customWidth="1"/>
    <col min="1793" max="1793" width="15.85546875" customWidth="1"/>
    <col min="1794" max="1794" width="16.42578125" customWidth="1"/>
    <col min="1795" max="1795" width="18" customWidth="1"/>
    <col min="2047" max="2047" width="25" customWidth="1"/>
    <col min="2048" max="2048" width="35.42578125" customWidth="1"/>
    <col min="2049" max="2049" width="15.85546875" customWidth="1"/>
    <col min="2050" max="2050" width="16.42578125" customWidth="1"/>
    <col min="2051" max="2051" width="18" customWidth="1"/>
    <col min="2303" max="2303" width="25" customWidth="1"/>
    <col min="2304" max="2304" width="35.42578125" customWidth="1"/>
    <col min="2305" max="2305" width="15.85546875" customWidth="1"/>
    <col min="2306" max="2306" width="16.42578125" customWidth="1"/>
    <col min="2307" max="2307" width="18" customWidth="1"/>
    <col min="2559" max="2559" width="25" customWidth="1"/>
    <col min="2560" max="2560" width="35.42578125" customWidth="1"/>
    <col min="2561" max="2561" width="15.85546875" customWidth="1"/>
    <col min="2562" max="2562" width="16.42578125" customWidth="1"/>
    <col min="2563" max="2563" width="18" customWidth="1"/>
    <col min="2815" max="2815" width="25" customWidth="1"/>
    <col min="2816" max="2816" width="35.42578125" customWidth="1"/>
    <col min="2817" max="2817" width="15.85546875" customWidth="1"/>
    <col min="2818" max="2818" width="16.42578125" customWidth="1"/>
    <col min="2819" max="2819" width="18" customWidth="1"/>
    <col min="3071" max="3071" width="25" customWidth="1"/>
    <col min="3072" max="3072" width="35.42578125" customWidth="1"/>
    <col min="3073" max="3073" width="15.85546875" customWidth="1"/>
    <col min="3074" max="3074" width="16.42578125" customWidth="1"/>
    <col min="3075" max="3075" width="18" customWidth="1"/>
    <col min="3327" max="3327" width="25" customWidth="1"/>
    <col min="3328" max="3328" width="35.42578125" customWidth="1"/>
    <col min="3329" max="3329" width="15.85546875" customWidth="1"/>
    <col min="3330" max="3330" width="16.42578125" customWidth="1"/>
    <col min="3331" max="3331" width="18" customWidth="1"/>
    <col min="3583" max="3583" width="25" customWidth="1"/>
    <col min="3584" max="3584" width="35.42578125" customWidth="1"/>
    <col min="3585" max="3585" width="15.85546875" customWidth="1"/>
    <col min="3586" max="3586" width="16.42578125" customWidth="1"/>
    <col min="3587" max="3587" width="18" customWidth="1"/>
    <col min="3839" max="3839" width="25" customWidth="1"/>
    <col min="3840" max="3840" width="35.42578125" customWidth="1"/>
    <col min="3841" max="3841" width="15.85546875" customWidth="1"/>
    <col min="3842" max="3842" width="16.42578125" customWidth="1"/>
    <col min="3843" max="3843" width="18" customWidth="1"/>
    <col min="4095" max="4095" width="25" customWidth="1"/>
    <col min="4096" max="4096" width="35.42578125" customWidth="1"/>
    <col min="4097" max="4097" width="15.85546875" customWidth="1"/>
    <col min="4098" max="4098" width="16.42578125" customWidth="1"/>
    <col min="4099" max="4099" width="18" customWidth="1"/>
    <col min="4351" max="4351" width="25" customWidth="1"/>
    <col min="4352" max="4352" width="35.42578125" customWidth="1"/>
    <col min="4353" max="4353" width="15.85546875" customWidth="1"/>
    <col min="4354" max="4354" width="16.42578125" customWidth="1"/>
    <col min="4355" max="4355" width="18" customWidth="1"/>
    <col min="4607" max="4607" width="25" customWidth="1"/>
    <col min="4608" max="4608" width="35.42578125" customWidth="1"/>
    <col min="4609" max="4609" width="15.85546875" customWidth="1"/>
    <col min="4610" max="4610" width="16.42578125" customWidth="1"/>
    <col min="4611" max="4611" width="18" customWidth="1"/>
    <col min="4863" max="4863" width="25" customWidth="1"/>
    <col min="4864" max="4864" width="35.42578125" customWidth="1"/>
    <col min="4865" max="4865" width="15.85546875" customWidth="1"/>
    <col min="4866" max="4866" width="16.42578125" customWidth="1"/>
    <col min="4867" max="4867" width="18" customWidth="1"/>
    <col min="5119" max="5119" width="25" customWidth="1"/>
    <col min="5120" max="5120" width="35.42578125" customWidth="1"/>
    <col min="5121" max="5121" width="15.85546875" customWidth="1"/>
    <col min="5122" max="5122" width="16.42578125" customWidth="1"/>
    <col min="5123" max="5123" width="18" customWidth="1"/>
    <col min="5375" max="5375" width="25" customWidth="1"/>
    <col min="5376" max="5376" width="35.42578125" customWidth="1"/>
    <col min="5377" max="5377" width="15.85546875" customWidth="1"/>
    <col min="5378" max="5378" width="16.42578125" customWidth="1"/>
    <col min="5379" max="5379" width="18" customWidth="1"/>
    <col min="5631" max="5631" width="25" customWidth="1"/>
    <col min="5632" max="5632" width="35.42578125" customWidth="1"/>
    <col min="5633" max="5633" width="15.85546875" customWidth="1"/>
    <col min="5634" max="5634" width="16.42578125" customWidth="1"/>
    <col min="5635" max="5635" width="18" customWidth="1"/>
    <col min="5887" max="5887" width="25" customWidth="1"/>
    <col min="5888" max="5888" width="35.42578125" customWidth="1"/>
    <col min="5889" max="5889" width="15.85546875" customWidth="1"/>
    <col min="5890" max="5890" width="16.42578125" customWidth="1"/>
    <col min="5891" max="5891" width="18" customWidth="1"/>
    <col min="6143" max="6143" width="25" customWidth="1"/>
    <col min="6144" max="6144" width="35.42578125" customWidth="1"/>
    <col min="6145" max="6145" width="15.85546875" customWidth="1"/>
    <col min="6146" max="6146" width="16.42578125" customWidth="1"/>
    <col min="6147" max="6147" width="18" customWidth="1"/>
    <col min="6399" max="6399" width="25" customWidth="1"/>
    <col min="6400" max="6400" width="35.42578125" customWidth="1"/>
    <col min="6401" max="6401" width="15.85546875" customWidth="1"/>
    <col min="6402" max="6402" width="16.42578125" customWidth="1"/>
    <col min="6403" max="6403" width="18" customWidth="1"/>
    <col min="6655" max="6655" width="25" customWidth="1"/>
    <col min="6656" max="6656" width="35.42578125" customWidth="1"/>
    <col min="6657" max="6657" width="15.85546875" customWidth="1"/>
    <col min="6658" max="6658" width="16.42578125" customWidth="1"/>
    <col min="6659" max="6659" width="18" customWidth="1"/>
    <col min="6911" max="6911" width="25" customWidth="1"/>
    <col min="6912" max="6912" width="35.42578125" customWidth="1"/>
    <col min="6913" max="6913" width="15.85546875" customWidth="1"/>
    <col min="6914" max="6914" width="16.42578125" customWidth="1"/>
    <col min="6915" max="6915" width="18" customWidth="1"/>
    <col min="7167" max="7167" width="25" customWidth="1"/>
    <col min="7168" max="7168" width="35.42578125" customWidth="1"/>
    <col min="7169" max="7169" width="15.85546875" customWidth="1"/>
    <col min="7170" max="7170" width="16.42578125" customWidth="1"/>
    <col min="7171" max="7171" width="18" customWidth="1"/>
    <col min="7423" max="7423" width="25" customWidth="1"/>
    <col min="7424" max="7424" width="35.42578125" customWidth="1"/>
    <col min="7425" max="7425" width="15.85546875" customWidth="1"/>
    <col min="7426" max="7426" width="16.42578125" customWidth="1"/>
    <col min="7427" max="7427" width="18" customWidth="1"/>
    <col min="7679" max="7679" width="25" customWidth="1"/>
    <col min="7680" max="7680" width="35.42578125" customWidth="1"/>
    <col min="7681" max="7681" width="15.85546875" customWidth="1"/>
    <col min="7682" max="7682" width="16.42578125" customWidth="1"/>
    <col min="7683" max="7683" width="18" customWidth="1"/>
    <col min="7935" max="7935" width="25" customWidth="1"/>
    <col min="7936" max="7936" width="35.42578125" customWidth="1"/>
    <col min="7937" max="7937" width="15.85546875" customWidth="1"/>
    <col min="7938" max="7938" width="16.42578125" customWidth="1"/>
    <col min="7939" max="7939" width="18" customWidth="1"/>
    <col min="8191" max="8191" width="25" customWidth="1"/>
    <col min="8192" max="8192" width="35.42578125" customWidth="1"/>
    <col min="8193" max="8193" width="15.85546875" customWidth="1"/>
    <col min="8194" max="8194" width="16.42578125" customWidth="1"/>
    <col min="8195" max="8195" width="18" customWidth="1"/>
    <col min="8447" max="8447" width="25" customWidth="1"/>
    <col min="8448" max="8448" width="35.42578125" customWidth="1"/>
    <col min="8449" max="8449" width="15.85546875" customWidth="1"/>
    <col min="8450" max="8450" width="16.42578125" customWidth="1"/>
    <col min="8451" max="8451" width="18" customWidth="1"/>
    <col min="8703" max="8703" width="25" customWidth="1"/>
    <col min="8704" max="8704" width="35.42578125" customWidth="1"/>
    <col min="8705" max="8705" width="15.85546875" customWidth="1"/>
    <col min="8706" max="8706" width="16.42578125" customWidth="1"/>
    <col min="8707" max="8707" width="18" customWidth="1"/>
    <col min="8959" max="8959" width="25" customWidth="1"/>
    <col min="8960" max="8960" width="35.42578125" customWidth="1"/>
    <col min="8961" max="8961" width="15.85546875" customWidth="1"/>
    <col min="8962" max="8962" width="16.42578125" customWidth="1"/>
    <col min="8963" max="8963" width="18" customWidth="1"/>
    <col min="9215" max="9215" width="25" customWidth="1"/>
    <col min="9216" max="9216" width="35.42578125" customWidth="1"/>
    <col min="9217" max="9217" width="15.85546875" customWidth="1"/>
    <col min="9218" max="9218" width="16.42578125" customWidth="1"/>
    <col min="9219" max="9219" width="18" customWidth="1"/>
    <col min="9471" max="9471" width="25" customWidth="1"/>
    <col min="9472" max="9472" width="35.42578125" customWidth="1"/>
    <col min="9473" max="9473" width="15.85546875" customWidth="1"/>
    <col min="9474" max="9474" width="16.42578125" customWidth="1"/>
    <col min="9475" max="9475" width="18" customWidth="1"/>
    <col min="9727" max="9727" width="25" customWidth="1"/>
    <col min="9728" max="9728" width="35.42578125" customWidth="1"/>
    <col min="9729" max="9729" width="15.85546875" customWidth="1"/>
    <col min="9730" max="9730" width="16.42578125" customWidth="1"/>
    <col min="9731" max="9731" width="18" customWidth="1"/>
    <col min="9983" max="9983" width="25" customWidth="1"/>
    <col min="9984" max="9984" width="35.42578125" customWidth="1"/>
    <col min="9985" max="9985" width="15.85546875" customWidth="1"/>
    <col min="9986" max="9986" width="16.42578125" customWidth="1"/>
    <col min="9987" max="9987" width="18" customWidth="1"/>
    <col min="10239" max="10239" width="25" customWidth="1"/>
    <col min="10240" max="10240" width="35.42578125" customWidth="1"/>
    <col min="10241" max="10241" width="15.85546875" customWidth="1"/>
    <col min="10242" max="10242" width="16.42578125" customWidth="1"/>
    <col min="10243" max="10243" width="18" customWidth="1"/>
    <col min="10495" max="10495" width="25" customWidth="1"/>
    <col min="10496" max="10496" width="35.42578125" customWidth="1"/>
    <col min="10497" max="10497" width="15.85546875" customWidth="1"/>
    <col min="10498" max="10498" width="16.42578125" customWidth="1"/>
    <col min="10499" max="10499" width="18" customWidth="1"/>
    <col min="10751" max="10751" width="25" customWidth="1"/>
    <col min="10752" max="10752" width="35.42578125" customWidth="1"/>
    <col min="10753" max="10753" width="15.85546875" customWidth="1"/>
    <col min="10754" max="10754" width="16.42578125" customWidth="1"/>
    <col min="10755" max="10755" width="18" customWidth="1"/>
    <col min="11007" max="11007" width="25" customWidth="1"/>
    <col min="11008" max="11008" width="35.42578125" customWidth="1"/>
    <col min="11009" max="11009" width="15.85546875" customWidth="1"/>
    <col min="11010" max="11010" width="16.42578125" customWidth="1"/>
    <col min="11011" max="11011" width="18" customWidth="1"/>
    <col min="11263" max="11263" width="25" customWidth="1"/>
    <col min="11264" max="11264" width="35.42578125" customWidth="1"/>
    <col min="11265" max="11265" width="15.85546875" customWidth="1"/>
    <col min="11266" max="11266" width="16.42578125" customWidth="1"/>
    <col min="11267" max="11267" width="18" customWidth="1"/>
    <col min="11519" max="11519" width="25" customWidth="1"/>
    <col min="11520" max="11520" width="35.42578125" customWidth="1"/>
    <col min="11521" max="11521" width="15.85546875" customWidth="1"/>
    <col min="11522" max="11522" width="16.42578125" customWidth="1"/>
    <col min="11523" max="11523" width="18" customWidth="1"/>
    <col min="11775" max="11775" width="25" customWidth="1"/>
    <col min="11776" max="11776" width="35.42578125" customWidth="1"/>
    <col min="11777" max="11777" width="15.85546875" customWidth="1"/>
    <col min="11778" max="11778" width="16.42578125" customWidth="1"/>
    <col min="11779" max="11779" width="18" customWidth="1"/>
    <col min="12031" max="12031" width="25" customWidth="1"/>
    <col min="12032" max="12032" width="35.42578125" customWidth="1"/>
    <col min="12033" max="12033" width="15.85546875" customWidth="1"/>
    <col min="12034" max="12034" width="16.42578125" customWidth="1"/>
    <col min="12035" max="12035" width="18" customWidth="1"/>
    <col min="12287" max="12287" width="25" customWidth="1"/>
    <col min="12288" max="12288" width="35.42578125" customWidth="1"/>
    <col min="12289" max="12289" width="15.85546875" customWidth="1"/>
    <col min="12290" max="12290" width="16.42578125" customWidth="1"/>
    <col min="12291" max="12291" width="18" customWidth="1"/>
    <col min="12543" max="12543" width="25" customWidth="1"/>
    <col min="12544" max="12544" width="35.42578125" customWidth="1"/>
    <col min="12545" max="12545" width="15.85546875" customWidth="1"/>
    <col min="12546" max="12546" width="16.42578125" customWidth="1"/>
    <col min="12547" max="12547" width="18" customWidth="1"/>
    <col min="12799" max="12799" width="25" customWidth="1"/>
    <col min="12800" max="12800" width="35.42578125" customWidth="1"/>
    <col min="12801" max="12801" width="15.85546875" customWidth="1"/>
    <col min="12802" max="12802" width="16.42578125" customWidth="1"/>
    <col min="12803" max="12803" width="18" customWidth="1"/>
    <col min="13055" max="13055" width="25" customWidth="1"/>
    <col min="13056" max="13056" width="35.42578125" customWidth="1"/>
    <col min="13057" max="13057" width="15.85546875" customWidth="1"/>
    <col min="13058" max="13058" width="16.42578125" customWidth="1"/>
    <col min="13059" max="13059" width="18" customWidth="1"/>
    <col min="13311" max="13311" width="25" customWidth="1"/>
    <col min="13312" max="13312" width="35.42578125" customWidth="1"/>
    <col min="13313" max="13313" width="15.85546875" customWidth="1"/>
    <col min="13314" max="13314" width="16.42578125" customWidth="1"/>
    <col min="13315" max="13315" width="18" customWidth="1"/>
    <col min="13567" max="13567" width="25" customWidth="1"/>
    <col min="13568" max="13568" width="35.42578125" customWidth="1"/>
    <col min="13569" max="13569" width="15.85546875" customWidth="1"/>
    <col min="13570" max="13570" width="16.42578125" customWidth="1"/>
    <col min="13571" max="13571" width="18" customWidth="1"/>
    <col min="13823" max="13823" width="25" customWidth="1"/>
    <col min="13824" max="13824" width="35.42578125" customWidth="1"/>
    <col min="13825" max="13825" width="15.85546875" customWidth="1"/>
    <col min="13826" max="13826" width="16.42578125" customWidth="1"/>
    <col min="13827" max="13827" width="18" customWidth="1"/>
    <col min="14079" max="14079" width="25" customWidth="1"/>
    <col min="14080" max="14080" width="35.42578125" customWidth="1"/>
    <col min="14081" max="14081" width="15.85546875" customWidth="1"/>
    <col min="14082" max="14082" width="16.42578125" customWidth="1"/>
    <col min="14083" max="14083" width="18" customWidth="1"/>
    <col min="14335" max="14335" width="25" customWidth="1"/>
    <col min="14336" max="14336" width="35.42578125" customWidth="1"/>
    <col min="14337" max="14337" width="15.85546875" customWidth="1"/>
    <col min="14338" max="14338" width="16.42578125" customWidth="1"/>
    <col min="14339" max="14339" width="18" customWidth="1"/>
    <col min="14591" max="14591" width="25" customWidth="1"/>
    <col min="14592" max="14592" width="35.42578125" customWidth="1"/>
    <col min="14593" max="14593" width="15.85546875" customWidth="1"/>
    <col min="14594" max="14594" width="16.42578125" customWidth="1"/>
    <col min="14595" max="14595" width="18" customWidth="1"/>
    <col min="14847" max="14847" width="25" customWidth="1"/>
    <col min="14848" max="14848" width="35.42578125" customWidth="1"/>
    <col min="14849" max="14849" width="15.85546875" customWidth="1"/>
    <col min="14850" max="14850" width="16.42578125" customWidth="1"/>
    <col min="14851" max="14851" width="18" customWidth="1"/>
    <col min="15103" max="15103" width="25" customWidth="1"/>
    <col min="15104" max="15104" width="35.42578125" customWidth="1"/>
    <col min="15105" max="15105" width="15.85546875" customWidth="1"/>
    <col min="15106" max="15106" width="16.42578125" customWidth="1"/>
    <col min="15107" max="15107" width="18" customWidth="1"/>
    <col min="15359" max="15359" width="25" customWidth="1"/>
    <col min="15360" max="15360" width="35.42578125" customWidth="1"/>
    <col min="15361" max="15361" width="15.85546875" customWidth="1"/>
    <col min="15362" max="15362" width="16.42578125" customWidth="1"/>
    <col min="15363" max="15363" width="18" customWidth="1"/>
    <col min="15615" max="15615" width="25" customWidth="1"/>
    <col min="15616" max="15616" width="35.42578125" customWidth="1"/>
    <col min="15617" max="15617" width="15.85546875" customWidth="1"/>
    <col min="15618" max="15618" width="16.42578125" customWidth="1"/>
    <col min="15619" max="15619" width="18" customWidth="1"/>
    <col min="15871" max="15871" width="25" customWidth="1"/>
    <col min="15872" max="15872" width="35.42578125" customWidth="1"/>
    <col min="15873" max="15873" width="15.85546875" customWidth="1"/>
    <col min="15874" max="15874" width="16.42578125" customWidth="1"/>
    <col min="15875" max="15875" width="18" customWidth="1"/>
    <col min="16127" max="16127" width="25" customWidth="1"/>
    <col min="16128" max="16128" width="35.42578125" customWidth="1"/>
    <col min="16129" max="16129" width="15.85546875" customWidth="1"/>
    <col min="16130" max="16130" width="16.42578125" customWidth="1"/>
    <col min="16131" max="16131" width="18" customWidth="1"/>
  </cols>
  <sheetData>
    <row r="1" spans="1:3" ht="22.5" customHeight="1">
      <c r="A1" s="65"/>
      <c r="B1" s="185" t="s">
        <v>1195</v>
      </c>
      <c r="C1" s="185"/>
    </row>
    <row r="2" spans="1:3" ht="18.75" customHeight="1">
      <c r="A2" s="65"/>
      <c r="B2" s="185" t="s">
        <v>1162</v>
      </c>
      <c r="C2" s="185"/>
    </row>
    <row r="3" spans="1:3" ht="18.75" customHeight="1">
      <c r="A3" s="65"/>
      <c r="B3" s="185" t="s">
        <v>810</v>
      </c>
      <c r="C3" s="185"/>
    </row>
    <row r="4" spans="1:3" ht="18.75">
      <c r="A4" s="65"/>
      <c r="B4" s="185" t="s">
        <v>1200</v>
      </c>
      <c r="C4" s="185"/>
    </row>
    <row r="5" spans="1:3" ht="18.75">
      <c r="A5" s="65"/>
      <c r="B5" s="119"/>
      <c r="C5" s="98"/>
    </row>
    <row r="6" spans="1:3" ht="26.25" customHeight="1">
      <c r="A6" s="186" t="s">
        <v>1169</v>
      </c>
      <c r="B6" s="186"/>
      <c r="C6" s="186"/>
    </row>
    <row r="7" spans="1:3" ht="26.25" customHeight="1">
      <c r="A7" s="186"/>
      <c r="B7" s="186"/>
      <c r="C7" s="186"/>
    </row>
    <row r="8" spans="1:3" ht="26.25" customHeight="1">
      <c r="A8" s="186"/>
      <c r="B8" s="186"/>
      <c r="C8" s="186"/>
    </row>
    <row r="9" spans="1:3" ht="26.25" customHeight="1">
      <c r="A9" s="186"/>
      <c r="B9" s="186"/>
      <c r="C9" s="186"/>
    </row>
    <row r="10" spans="1:3" ht="26.25" customHeight="1">
      <c r="A10" s="186"/>
      <c r="B10" s="186"/>
      <c r="C10" s="186"/>
    </row>
    <row r="11" spans="1:3" ht="8.25" customHeight="1">
      <c r="A11" s="120"/>
      <c r="B11" s="120"/>
      <c r="C11" s="120"/>
    </row>
    <row r="12" spans="1:3" ht="15" customHeight="1">
      <c r="A12" s="128"/>
      <c r="B12" s="128"/>
      <c r="C12" s="129" t="s">
        <v>662</v>
      </c>
    </row>
    <row r="13" spans="1:3" ht="24.75" customHeight="1">
      <c r="A13" s="127" t="s">
        <v>1170</v>
      </c>
      <c r="B13" s="127" t="s">
        <v>1171</v>
      </c>
      <c r="C13" s="127" t="s">
        <v>1172</v>
      </c>
    </row>
    <row r="14" spans="1:3" ht="15" customHeight="1">
      <c r="A14" s="127">
        <v>1</v>
      </c>
      <c r="B14" s="127">
        <v>2</v>
      </c>
      <c r="C14" s="127">
        <v>3</v>
      </c>
    </row>
    <row r="15" spans="1:3" ht="36" customHeight="1">
      <c r="A15" s="127"/>
      <c r="B15" s="130" t="s">
        <v>798</v>
      </c>
      <c r="C15" s="127"/>
    </row>
    <row r="16" spans="1:3" ht="25.5">
      <c r="A16" s="135" t="s">
        <v>787</v>
      </c>
      <c r="B16" s="133" t="s">
        <v>799</v>
      </c>
      <c r="C16" s="131">
        <v>55296.618000000002</v>
      </c>
    </row>
    <row r="17" spans="1:3" ht="25.5">
      <c r="A17" s="135" t="s">
        <v>788</v>
      </c>
      <c r="B17" s="134" t="s">
        <v>789</v>
      </c>
      <c r="C17" s="132">
        <v>55229.228999999999</v>
      </c>
    </row>
    <row r="18" spans="1:3" ht="38.25">
      <c r="A18" s="136" t="s">
        <v>790</v>
      </c>
      <c r="B18" s="57" t="s">
        <v>791</v>
      </c>
      <c r="C18" s="132">
        <v>55229.228999999999</v>
      </c>
    </row>
    <row r="19" spans="1:3" ht="38.25">
      <c r="A19" s="135" t="s">
        <v>800</v>
      </c>
      <c r="B19" s="134" t="s">
        <v>801</v>
      </c>
      <c r="C19" s="132">
        <v>-1913758.3370000001</v>
      </c>
    </row>
    <row r="20" spans="1:3" ht="38.25">
      <c r="A20" s="135" t="s">
        <v>792</v>
      </c>
      <c r="B20" s="134" t="s">
        <v>802</v>
      </c>
      <c r="C20" s="132">
        <v>1968987.5660000001</v>
      </c>
    </row>
    <row r="21" spans="1:3" ht="25.5">
      <c r="A21" s="135" t="s">
        <v>793</v>
      </c>
      <c r="B21" s="134" t="s">
        <v>794</v>
      </c>
      <c r="C21" s="132">
        <v>67.388999999999996</v>
      </c>
    </row>
    <row r="22" spans="1:3" ht="25.5">
      <c r="A22" s="135" t="s">
        <v>803</v>
      </c>
      <c r="B22" s="134" t="s">
        <v>804</v>
      </c>
      <c r="C22" s="132">
        <v>10.863</v>
      </c>
    </row>
    <row r="23" spans="1:3" ht="51">
      <c r="A23" s="135" t="s">
        <v>805</v>
      </c>
      <c r="B23" s="134" t="s">
        <v>806</v>
      </c>
      <c r="C23" s="132">
        <v>10.863</v>
      </c>
    </row>
    <row r="24" spans="1:3" ht="25.5">
      <c r="A24" s="135" t="s">
        <v>795</v>
      </c>
      <c r="B24" s="134" t="s">
        <v>796</v>
      </c>
      <c r="C24" s="132">
        <v>56.526000000000003</v>
      </c>
    </row>
    <row r="25" spans="1:3" ht="65.25" customHeight="1">
      <c r="A25" s="135" t="s">
        <v>797</v>
      </c>
      <c r="B25" s="134" t="s">
        <v>807</v>
      </c>
      <c r="C25" s="132">
        <v>56.526000000000003</v>
      </c>
    </row>
  </sheetData>
  <mergeCells count="5">
    <mergeCell ref="B1:C1"/>
    <mergeCell ref="B2:C2"/>
    <mergeCell ref="B3:C3"/>
    <mergeCell ref="B4:C4"/>
    <mergeCell ref="A6:C10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'1'!Заголовки_для_печати</vt:lpstr>
      <vt:lpstr>'2'!Заголовки_для_печати</vt:lpstr>
      <vt:lpstr>'3'!Заголовки_для_печати</vt:lpstr>
      <vt:lpstr>'5'!Заголовки_для_печати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2016-05-26T06:29:04Z</dcterms:modified>
</cp:coreProperties>
</file>